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5325" firstSheet="6" activeTab="9"/>
  </bookViews>
  <sheets>
    <sheet name=" Сад  день 1  " sheetId="1" r:id="rId1"/>
    <sheet name="Сад день 2" sheetId="2" r:id="rId2"/>
    <sheet name=" Сад   день 3  " sheetId="3" r:id="rId3"/>
    <sheet name="Сад  день 4  " sheetId="4" r:id="rId4"/>
    <sheet name="Сад   день 5" sheetId="5" r:id="rId5"/>
    <sheet name="Сад  день 6 " sheetId="6" r:id="rId6"/>
    <sheet name="Сад  день 7  " sheetId="7" r:id="rId7"/>
    <sheet name="Сад  день 8 " sheetId="8" r:id="rId8"/>
    <sheet name="Сад  день 9   " sheetId="9" r:id="rId9"/>
    <sheet name="Сад  день 10  " sheetId="10" r:id="rId10"/>
    <sheet name="   Свод   сад   " sheetId="11" r:id="rId11"/>
  </sheets>
  <definedNames>
    <definedName name="_xlnm.Print_Area" localSheetId="10">'   Свод   сад   '!$B$6:$L$7</definedName>
    <definedName name="_xlnm.Print_Area" localSheetId="2">' Сад   день 3  '!$B$2:$M$39</definedName>
    <definedName name="_xlnm.Print_Area" localSheetId="0">' Сад  день 1  '!$B$2:$M$38</definedName>
    <definedName name="_xlnm.Print_Area" localSheetId="4">'Сад   день 5'!$B$2:$M$38</definedName>
    <definedName name="_xlnm.Print_Area" localSheetId="9">'Сад  день 10  '!$B$2:$M$38</definedName>
    <definedName name="_xlnm.Print_Area" localSheetId="3">'Сад  день 4  '!$B$2:$M$37</definedName>
    <definedName name="_xlnm.Print_Area" localSheetId="5">'Сад  день 6 '!$B$2:$M$38</definedName>
    <definedName name="_xlnm.Print_Area" localSheetId="6">'Сад  день 7  '!$B$2:$M$39</definedName>
    <definedName name="_xlnm.Print_Area" localSheetId="7">'Сад  день 8 '!$B$2:$M$37</definedName>
    <definedName name="_xlnm.Print_Area" localSheetId="8">'Сад  день 9   '!$B$2:$M$38</definedName>
    <definedName name="_xlnm.Print_Area" localSheetId="1">'Сад день 2'!$B$2:$M$37</definedName>
  </definedNames>
  <calcPr fullCalcOnLoad="1"/>
</workbook>
</file>

<file path=xl/sharedStrings.xml><?xml version="1.0" encoding="utf-8"?>
<sst xmlns="http://schemas.openxmlformats.org/spreadsheetml/2006/main" count="654" uniqueCount="195">
  <si>
    <t>Белки, г</t>
  </si>
  <si>
    <t>Углеводы, г</t>
  </si>
  <si>
    <t>Минеральные вещества мг</t>
  </si>
  <si>
    <t>Витамины мг</t>
  </si>
  <si>
    <t>Энерг. ценность, ккал</t>
  </si>
  <si>
    <t>Ca</t>
  </si>
  <si>
    <t>Fe</t>
  </si>
  <si>
    <t>C</t>
  </si>
  <si>
    <t>Завтрак</t>
  </si>
  <si>
    <t xml:space="preserve">Кофейный напиток  со сгущенным молоком </t>
  </si>
  <si>
    <t>итого</t>
  </si>
  <si>
    <t>Обед</t>
  </si>
  <si>
    <t>Капуста тушеная</t>
  </si>
  <si>
    <t>Напиток из шиповника</t>
  </si>
  <si>
    <t>ГП</t>
  </si>
  <si>
    <t>Хлеб ржаной</t>
  </si>
  <si>
    <t>Полдник</t>
  </si>
  <si>
    <t>Булочка домашняя</t>
  </si>
  <si>
    <t>Ужин</t>
  </si>
  <si>
    <t>Хлеб пшеничный</t>
  </si>
  <si>
    <t>Всего за день</t>
  </si>
  <si>
    <t>Суточная потребность</t>
  </si>
  <si>
    <t>% удовлетворения суточной потребности</t>
  </si>
  <si>
    <t>Снежок</t>
  </si>
  <si>
    <t>Фрукты</t>
  </si>
  <si>
    <t>Омлет натуральный</t>
  </si>
  <si>
    <t>Картофельное пюре</t>
  </si>
  <si>
    <t>Компот из сухофруктов</t>
  </si>
  <si>
    <t>Печенье</t>
  </si>
  <si>
    <t>150/30</t>
  </si>
  <si>
    <t>Чай сладкий с лимоном</t>
  </si>
  <si>
    <t>Икра кабачковая</t>
  </si>
  <si>
    <t>Рассольник с мясом, со сметаной</t>
  </si>
  <si>
    <t>Тефтели мясные</t>
  </si>
  <si>
    <t>22</t>
  </si>
  <si>
    <t xml:space="preserve">Вафли </t>
  </si>
  <si>
    <t xml:space="preserve">Картофель отварной </t>
  </si>
  <si>
    <t>Каша молочная рисовая</t>
  </si>
  <si>
    <t>Биточки мясные с томатным подливом</t>
  </si>
  <si>
    <t xml:space="preserve">Кисель </t>
  </si>
  <si>
    <t>Сырники запеченые со сгущеным молоком</t>
  </si>
  <si>
    <t>Омлет с зеленым горошком</t>
  </si>
  <si>
    <t>Салат из свеклы с чесноком</t>
  </si>
  <si>
    <t>Помидор свежий</t>
  </si>
  <si>
    <t xml:space="preserve">Запеканка капустная </t>
  </si>
  <si>
    <t>Кукуруза консервированная</t>
  </si>
  <si>
    <t>Бефстроганов из отварной говядины</t>
  </si>
  <si>
    <t>Котлета рыбная</t>
  </si>
  <si>
    <t>Коржик   молочный</t>
  </si>
  <si>
    <t>32</t>
  </si>
  <si>
    <r>
      <t>B</t>
    </r>
    <r>
      <rPr>
        <vertAlign val="subscript"/>
        <sz val="12"/>
        <color indexed="8"/>
        <rFont val="Times New Roman"/>
        <family val="1"/>
      </rPr>
      <t>1</t>
    </r>
  </si>
  <si>
    <r>
      <t>B</t>
    </r>
    <r>
      <rPr>
        <vertAlign val="subscript"/>
        <sz val="12"/>
        <color indexed="8"/>
        <rFont val="Times New Roman"/>
        <family val="1"/>
      </rPr>
      <t>2</t>
    </r>
  </si>
  <si>
    <t>Запеканка творожная со сгущенным молоком</t>
  </si>
  <si>
    <t>Макаронные изделия отварные</t>
  </si>
  <si>
    <t>Сок</t>
  </si>
  <si>
    <t>Салат из моркови с зеленым горошком</t>
  </si>
  <si>
    <t xml:space="preserve">Чай сладкий </t>
  </si>
  <si>
    <t>70/30</t>
  </si>
  <si>
    <t>Фасоль консервированная</t>
  </si>
  <si>
    <t>Рыба, тушенная в томате с овощами</t>
  </si>
  <si>
    <t>Овощи тушеные в молочном соусе</t>
  </si>
  <si>
    <t>Рыба  запеченная с картофелем по-русски</t>
  </si>
  <si>
    <t>Рыба запеченная в сметанном соусе</t>
  </si>
  <si>
    <t>Колбаса отварная</t>
  </si>
  <si>
    <t>Каша гречневая вязкая молочная</t>
  </si>
  <si>
    <t>Булочка с изюмом</t>
  </si>
  <si>
    <t xml:space="preserve">Морковь тушеная в молочном соусе  </t>
  </si>
  <si>
    <t>Каша манная молочная на сухом молоке</t>
  </si>
  <si>
    <t>№ рец</t>
  </si>
  <si>
    <t>Прием пищи, наименование блюда</t>
  </si>
  <si>
    <t>Масса порции</t>
  </si>
  <si>
    <t>Жиры, г</t>
  </si>
  <si>
    <t xml:space="preserve"> </t>
  </si>
  <si>
    <t>150/60</t>
  </si>
  <si>
    <t>70/40</t>
  </si>
  <si>
    <t>Шоколад детский</t>
  </si>
  <si>
    <t>40/10</t>
  </si>
  <si>
    <t>148</t>
  </si>
  <si>
    <t>153</t>
  </si>
  <si>
    <t>174</t>
  </si>
  <si>
    <t>161</t>
  </si>
  <si>
    <t>144</t>
  </si>
  <si>
    <t>129</t>
  </si>
  <si>
    <t>128</t>
  </si>
  <si>
    <t>111</t>
  </si>
  <si>
    <t>110</t>
  </si>
  <si>
    <t>Кефир</t>
  </si>
  <si>
    <t>93</t>
  </si>
  <si>
    <t>194</t>
  </si>
  <si>
    <t>286</t>
  </si>
  <si>
    <t>84</t>
  </si>
  <si>
    <t>198</t>
  </si>
  <si>
    <t>248</t>
  </si>
  <si>
    <t>98</t>
  </si>
  <si>
    <t>253</t>
  </si>
  <si>
    <t>36</t>
  </si>
  <si>
    <t>233</t>
  </si>
  <si>
    <t>294</t>
  </si>
  <si>
    <t>86</t>
  </si>
  <si>
    <t>241</t>
  </si>
  <si>
    <t>277</t>
  </si>
  <si>
    <t>61</t>
  </si>
  <si>
    <t>289</t>
  </si>
  <si>
    <t>34</t>
  </si>
  <si>
    <t>208</t>
  </si>
  <si>
    <t>42</t>
  </si>
  <si>
    <t>279</t>
  </si>
  <si>
    <t>Суп картофельный с рыбными консервами</t>
  </si>
  <si>
    <t>Лечо</t>
  </si>
  <si>
    <t>713</t>
  </si>
  <si>
    <t>Кабачки тушенные</t>
  </si>
  <si>
    <t>Суп картофельный с мясом</t>
  </si>
  <si>
    <t>250/16</t>
  </si>
  <si>
    <t>250/12/16</t>
  </si>
  <si>
    <t>40/7/10</t>
  </si>
  <si>
    <t>День:                   понедельник</t>
  </si>
  <si>
    <t>Неделя:                         первая</t>
  </si>
  <si>
    <t>Сезон:              летне-осенний</t>
  </si>
  <si>
    <t>Возрастная категория:       сад</t>
  </si>
  <si>
    <t>Неделя:                          первая</t>
  </si>
  <si>
    <t>День:                           вторник</t>
  </si>
  <si>
    <t>День:                                среда</t>
  </si>
  <si>
    <t>Возрастная категория:      сад</t>
  </si>
  <si>
    <t>День:                           пятница</t>
  </si>
  <si>
    <t>Сезон :             летне-осенний</t>
  </si>
  <si>
    <t>четверг</t>
  </si>
  <si>
    <t>Неделя:                          вторая</t>
  </si>
  <si>
    <t>255</t>
  </si>
  <si>
    <t>Молоко</t>
  </si>
  <si>
    <t>Бутерброд с маслом сливочным и сыром</t>
  </si>
  <si>
    <t>Каша  "Дружба"  молочная</t>
  </si>
  <si>
    <t>4</t>
  </si>
  <si>
    <t xml:space="preserve">Бутерброд с джемом </t>
  </si>
  <si>
    <t>40/15</t>
  </si>
  <si>
    <t xml:space="preserve">Кофейный   напиток    с молоком </t>
  </si>
  <si>
    <t>Каша геркулесовая  молочная</t>
  </si>
  <si>
    <t xml:space="preserve">Какао с молоком </t>
  </si>
  <si>
    <t>1</t>
  </si>
  <si>
    <t>Бутерброд с  сливочным  маслом</t>
  </si>
  <si>
    <t>44</t>
  </si>
  <si>
    <t xml:space="preserve">Суп   с макаронными  изделиями  молочный </t>
  </si>
  <si>
    <t>91</t>
  </si>
  <si>
    <t>Каша кукурузная  молочная</t>
  </si>
  <si>
    <t>Каша пшеничная  молочная  жидкая</t>
  </si>
  <si>
    <t>Огурец  свежий</t>
  </si>
  <si>
    <t>Нарезка из свежего болгарского перца</t>
  </si>
  <si>
    <t>Икра  кабачковая</t>
  </si>
  <si>
    <t>15</t>
  </si>
  <si>
    <t>Салат из  свежих  огурцов и помидор</t>
  </si>
  <si>
    <t>18</t>
  </si>
  <si>
    <t>Салат из  свежих  помидор</t>
  </si>
  <si>
    <t>Салат из свежих  огурцов</t>
  </si>
  <si>
    <t>Щи с мясом, со сметаной</t>
  </si>
  <si>
    <t>Борщ с мясом, со сметаной</t>
  </si>
  <si>
    <t>Суп с овощами  с мясом, со  сметаной</t>
  </si>
  <si>
    <t>Свекольник с мясом , со сметаной</t>
  </si>
  <si>
    <t>Суп фасолевый с мясом, со сметаной</t>
  </si>
  <si>
    <t>Суп гороховый на курином бульоне</t>
  </si>
  <si>
    <t>Суп крестьянский с курицей , со сметаной</t>
  </si>
  <si>
    <t>Солянка  домашняя со сметаной</t>
  </si>
  <si>
    <t>250/12/26</t>
  </si>
  <si>
    <t>Гуляш  мясной</t>
  </si>
  <si>
    <t>Котлеты куриные с соусом сметанным</t>
  </si>
  <si>
    <t>50/40</t>
  </si>
  <si>
    <t>Жаркое                                        по-домашнему</t>
  </si>
  <si>
    <t>150/50</t>
  </si>
  <si>
    <t>Плов из отварной курицы</t>
  </si>
  <si>
    <t>65/20</t>
  </si>
  <si>
    <t>Птица отварная  с соусом</t>
  </si>
  <si>
    <t>Шницели мясные с томатным подливом</t>
  </si>
  <si>
    <t>180/45</t>
  </si>
  <si>
    <t>204</t>
  </si>
  <si>
    <t>180/40</t>
  </si>
  <si>
    <t>Компот из  изюма</t>
  </si>
  <si>
    <t>Компот из  кураги</t>
  </si>
  <si>
    <t>251</t>
  </si>
  <si>
    <t>Оладьи с  джемом</t>
  </si>
  <si>
    <t>80/30</t>
  </si>
  <si>
    <t>Пирожок с овощным фаршем</t>
  </si>
  <si>
    <t>Ватрушка с джемом</t>
  </si>
  <si>
    <t>Шоколадные   конфеты</t>
  </si>
  <si>
    <t>260</t>
  </si>
  <si>
    <t>Пудинг творожный запеченный</t>
  </si>
  <si>
    <t xml:space="preserve">Макаронные изделия отварные </t>
  </si>
  <si>
    <t>80/40</t>
  </si>
  <si>
    <t>Сельдь соленая</t>
  </si>
  <si>
    <t>2-ой  завтрак</t>
  </si>
  <si>
    <t>Всего за 10 дней</t>
  </si>
  <si>
    <t>Суточная потребностьза 10 дней</t>
  </si>
  <si>
    <t>% удовлетворения  потребности за 10 дней</t>
  </si>
  <si>
    <t>Соотношение Б:Ж:У=1:1:4</t>
  </si>
  <si>
    <t>Химический состав и энергоценность рациона подсчитывалась по весу нетто без учета потерь при термической обработке</t>
  </si>
  <si>
    <t>Яйцо отварное</t>
  </si>
  <si>
    <t>43</t>
  </si>
  <si>
    <t>Суп  молочный  рисовый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</si>
</sst>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0.000"/>
    <numFmt numFmtId="170" formatCode="0.0"/>
    <numFmt numFmtId="171" formatCode="_-* #,##0.000_р_._-;\-* #,##0.000_р_._-;_-* &quot;-&quot;??_р_._-;_-@_-"/>
    <numFmt numFmtId="172" formatCode="_-* #,##0_р_._-;\-* #,##0_р_._-;_-* &quot;-&quot;??_р_._-;_-@_-"/>
    <numFmt numFmtId="173" formatCode="0.0000"/>
    <numFmt numFmtId="174" formatCode="#,##0.00_ ;\-#,##0.00\ "/>
  </numFmts>
  <fonts count="34">
    <font>
      <sz val="11"/>
      <color indexed="8"/>
      <name val="Calibri"/>
      <family val="2"/>
    </font>
    <font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43" fontId="22" fillId="0" borderId="0" xfId="0" applyNumberFormat="1" applyFont="1" applyBorder="1" applyAlignment="1">
      <alignment vertical="top"/>
    </xf>
    <xf numFmtId="43" fontId="24" fillId="0" borderId="0" xfId="0" applyNumberFormat="1" applyFont="1" applyAlignment="1">
      <alignment/>
    </xf>
    <xf numFmtId="0" fontId="26" fillId="0" borderId="0" xfId="0" applyFont="1" applyAlignment="1">
      <alignment/>
    </xf>
    <xf numFmtId="43" fontId="0" fillId="0" borderId="0" xfId="0" applyNumberFormat="1" applyBorder="1" applyAlignment="1">
      <alignment/>
    </xf>
    <xf numFmtId="43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Border="1" applyAlignment="1">
      <alignment horizontal="right"/>
    </xf>
    <xf numFmtId="0" fontId="20" fillId="0" borderId="10" xfId="0" applyFont="1" applyBorder="1" applyAlignment="1">
      <alignment vertical="top"/>
    </xf>
    <xf numFmtId="0" fontId="22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/>
    </xf>
    <xf numFmtId="43" fontId="22" fillId="0" borderId="11" xfId="0" applyNumberFormat="1" applyFont="1" applyBorder="1" applyAlignment="1">
      <alignment vertical="top"/>
    </xf>
    <xf numFmtId="43" fontId="22" fillId="0" borderId="12" xfId="0" applyNumberFormat="1" applyFont="1" applyBorder="1" applyAlignment="1">
      <alignment vertical="top"/>
    </xf>
    <xf numFmtId="0" fontId="31" fillId="0" borderId="0" xfId="0" applyFont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vertical="top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3" xfId="0" applyNumberFormat="1" applyFont="1" applyFill="1" applyBorder="1" applyAlignment="1">
      <alignment horizontal="center" vertical="center"/>
    </xf>
    <xf numFmtId="2" fontId="25" fillId="24" borderId="14" xfId="0" applyNumberFormat="1" applyFont="1" applyFill="1" applyBorder="1" applyAlignment="1">
      <alignment horizontal="center" vertical="center" wrapText="1"/>
    </xf>
    <xf numFmtId="169" fontId="25" fillId="24" borderId="14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41" fontId="25" fillId="24" borderId="13" xfId="0" applyNumberFormat="1" applyFont="1" applyFill="1" applyBorder="1" applyAlignment="1">
      <alignment vertical="top"/>
    </xf>
    <xf numFmtId="43" fontId="30" fillId="24" borderId="14" xfId="0" applyNumberFormat="1" applyFont="1" applyFill="1" applyBorder="1" applyAlignment="1">
      <alignment vertical="top"/>
    </xf>
    <xf numFmtId="43" fontId="25" fillId="24" borderId="14" xfId="0" applyNumberFormat="1" applyFont="1" applyFill="1" applyBorder="1" applyAlignment="1">
      <alignment vertical="top"/>
    </xf>
    <xf numFmtId="43" fontId="30" fillId="24" borderId="16" xfId="0" applyNumberFormat="1" applyFont="1" applyFill="1" applyBorder="1" applyAlignment="1">
      <alignment vertical="top"/>
    </xf>
    <xf numFmtId="43" fontId="23" fillId="24" borderId="14" xfId="0" applyNumberFormat="1" applyFont="1" applyFill="1" applyBorder="1" applyAlignment="1">
      <alignment vertical="top"/>
    </xf>
    <xf numFmtId="43" fontId="23" fillId="24" borderId="16" xfId="0" applyNumberFormat="1" applyFont="1" applyFill="1" applyBorder="1" applyAlignment="1">
      <alignment vertical="top"/>
    </xf>
    <xf numFmtId="49" fontId="25" fillId="24" borderId="13" xfId="0" applyNumberFormat="1" applyFont="1" applyFill="1" applyBorder="1" applyAlignment="1">
      <alignment horizontal="center" vertical="center" wrapText="1"/>
    </xf>
    <xf numFmtId="0" fontId="25" fillId="24" borderId="14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0" fontId="25" fillId="24" borderId="13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vertical="top" wrapText="1"/>
    </xf>
    <xf numFmtId="0" fontId="25" fillId="24" borderId="14" xfId="0" applyFont="1" applyFill="1" applyBorder="1" applyAlignment="1">
      <alignment horizontal="center" vertical="center"/>
    </xf>
    <xf numFmtId="170" fontId="25" fillId="24" borderId="14" xfId="0" applyNumberFormat="1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43" fontId="25" fillId="24" borderId="14" xfId="0" applyNumberFormat="1" applyFont="1" applyFill="1" applyBorder="1" applyAlignment="1">
      <alignment vertical="top" wrapText="1"/>
    </xf>
    <xf numFmtId="0" fontId="25" fillId="24" borderId="14" xfId="0" applyNumberFormat="1" applyFont="1" applyFill="1" applyBorder="1" applyAlignment="1">
      <alignment horizontal="left" vertical="center" wrapText="1"/>
    </xf>
    <xf numFmtId="1" fontId="25" fillId="24" borderId="14" xfId="0" applyNumberFormat="1" applyFont="1" applyFill="1" applyBorder="1" applyAlignment="1">
      <alignment horizontal="center" vertical="center" wrapText="1"/>
    </xf>
    <xf numFmtId="43" fontId="25" fillId="24" borderId="13" xfId="0" applyNumberFormat="1" applyFont="1" applyFill="1" applyBorder="1" applyAlignment="1">
      <alignment vertical="top"/>
    </xf>
    <xf numFmtId="0" fontId="25" fillId="24" borderId="14" xfId="0" applyFont="1" applyFill="1" applyBorder="1" applyAlignment="1">
      <alignment horizontal="center" vertical="top" wrapText="1"/>
    </xf>
    <xf numFmtId="2" fontId="25" fillId="24" borderId="14" xfId="0" applyNumberFormat="1" applyFont="1" applyFill="1" applyBorder="1" applyAlignment="1">
      <alignment horizontal="center" vertical="top" wrapText="1"/>
    </xf>
    <xf numFmtId="2" fontId="25" fillId="24" borderId="16" xfId="0" applyNumberFormat="1" applyFont="1" applyFill="1" applyBorder="1" applyAlignment="1">
      <alignment horizontal="center" vertical="top" wrapText="1"/>
    </xf>
    <xf numFmtId="43" fontId="25" fillId="24" borderId="14" xfId="0" applyNumberFormat="1" applyFont="1" applyFill="1" applyBorder="1" applyAlignment="1">
      <alignment horizontal="left" vertical="center" wrapText="1"/>
    </xf>
    <xf numFmtId="0" fontId="25" fillId="24" borderId="15" xfId="0" applyNumberFormat="1" applyFont="1" applyFill="1" applyBorder="1" applyAlignment="1">
      <alignment horizontal="center" vertical="top" wrapText="1"/>
    </xf>
    <xf numFmtId="169" fontId="25" fillId="24" borderId="14" xfId="0" applyNumberFormat="1" applyFont="1" applyFill="1" applyBorder="1" applyAlignment="1">
      <alignment horizontal="center" vertical="top" wrapText="1"/>
    </xf>
    <xf numFmtId="1" fontId="25" fillId="24" borderId="14" xfId="0" applyNumberFormat="1" applyFont="1" applyFill="1" applyBorder="1" applyAlignment="1">
      <alignment horizontal="center" vertical="top" wrapText="1"/>
    </xf>
    <xf numFmtId="171" fontId="30" fillId="24" borderId="14" xfId="0" applyNumberFormat="1" applyFont="1" applyFill="1" applyBorder="1" applyAlignment="1">
      <alignment vertical="top"/>
    </xf>
    <xf numFmtId="0" fontId="25" fillId="24" borderId="15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169" fontId="25" fillId="24" borderId="15" xfId="0" applyNumberFormat="1" applyFont="1" applyFill="1" applyBorder="1" applyAlignment="1">
      <alignment horizontal="center" vertical="center" wrapText="1"/>
    </xf>
    <xf numFmtId="1" fontId="25" fillId="24" borderId="15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25" fillId="24" borderId="13" xfId="0" applyNumberFormat="1" applyFont="1" applyFill="1" applyBorder="1" applyAlignment="1">
      <alignment horizontal="center" vertical="top" wrapText="1"/>
    </xf>
    <xf numFmtId="0" fontId="25" fillId="24" borderId="14" xfId="0" applyNumberFormat="1" applyFont="1" applyFill="1" applyBorder="1" applyAlignment="1">
      <alignment horizontal="center" vertical="center" wrapText="1"/>
    </xf>
    <xf numFmtId="43" fontId="20" fillId="24" borderId="13" xfId="0" applyNumberFormat="1" applyFont="1" applyFill="1" applyBorder="1" applyAlignment="1">
      <alignment vertical="top"/>
    </xf>
    <xf numFmtId="2" fontId="30" fillId="24" borderId="14" xfId="0" applyNumberFormat="1" applyFont="1" applyFill="1" applyBorder="1" applyAlignment="1">
      <alignment horizontal="center" vertical="top"/>
    </xf>
    <xf numFmtId="43" fontId="30" fillId="24" borderId="16" xfId="0" applyNumberFormat="1" applyFont="1" applyFill="1" applyBorder="1" applyAlignment="1">
      <alignment vertical="center"/>
    </xf>
    <xf numFmtId="43" fontId="22" fillId="24" borderId="14" xfId="0" applyNumberFormat="1" applyFont="1" applyFill="1" applyBorder="1" applyAlignment="1">
      <alignment horizontal="left" vertical="center"/>
    </xf>
    <xf numFmtId="43" fontId="22" fillId="24" borderId="14" xfId="0" applyNumberFormat="1" applyFont="1" applyFill="1" applyBorder="1" applyAlignment="1">
      <alignment horizontal="center" vertical="center"/>
    </xf>
    <xf numFmtId="43" fontId="22" fillId="24" borderId="14" xfId="0" applyNumberFormat="1" applyFont="1" applyFill="1" applyBorder="1" applyAlignment="1">
      <alignment vertical="top" wrapText="1"/>
    </xf>
    <xf numFmtId="43" fontId="22" fillId="24" borderId="16" xfId="0" applyNumberFormat="1" applyFont="1" applyFill="1" applyBorder="1" applyAlignment="1">
      <alignment vertical="center"/>
    </xf>
    <xf numFmtId="43" fontId="20" fillId="24" borderId="10" xfId="0" applyNumberFormat="1" applyFont="1" applyFill="1" applyBorder="1" applyAlignment="1">
      <alignment vertical="top"/>
    </xf>
    <xf numFmtId="43" fontId="22" fillId="24" borderId="11" xfId="0" applyNumberFormat="1" applyFont="1" applyFill="1" applyBorder="1" applyAlignment="1">
      <alignment vertical="top" wrapText="1"/>
    </xf>
    <xf numFmtId="43" fontId="25" fillId="24" borderId="11" xfId="0" applyNumberFormat="1" applyFont="1" applyFill="1" applyBorder="1" applyAlignment="1">
      <alignment vertical="top"/>
    </xf>
    <xf numFmtId="43" fontId="22" fillId="24" borderId="11" xfId="0" applyNumberFormat="1" applyFont="1" applyFill="1" applyBorder="1" applyAlignment="1">
      <alignment horizontal="center" vertical="center"/>
    </xf>
    <xf numFmtId="43" fontId="22" fillId="24" borderId="12" xfId="0" applyNumberFormat="1" applyFont="1" applyFill="1" applyBorder="1" applyAlignment="1">
      <alignment vertical="center"/>
    </xf>
    <xf numFmtId="43" fontId="22" fillId="24" borderId="16" xfId="0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top" wrapText="1"/>
    </xf>
    <xf numFmtId="0" fontId="25" fillId="24" borderId="15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vertical="top"/>
    </xf>
    <xf numFmtId="0" fontId="30" fillId="24" borderId="14" xfId="0" applyFont="1" applyFill="1" applyBorder="1" applyAlignment="1">
      <alignment vertical="top"/>
    </xf>
    <xf numFmtId="0" fontId="25" fillId="24" borderId="14" xfId="0" applyFont="1" applyFill="1" applyBorder="1" applyAlignment="1">
      <alignment vertical="top"/>
    </xf>
    <xf numFmtId="0" fontId="30" fillId="24" borderId="16" xfId="0" applyFont="1" applyFill="1" applyBorder="1" applyAlignment="1">
      <alignment vertical="top"/>
    </xf>
    <xf numFmtId="0" fontId="25" fillId="24" borderId="16" xfId="0" applyNumberFormat="1" applyFont="1" applyFill="1" applyBorder="1" applyAlignment="1">
      <alignment horizontal="center" vertical="center" wrapText="1"/>
    </xf>
    <xf numFmtId="0" fontId="25" fillId="24" borderId="18" xfId="0" applyNumberFormat="1" applyFont="1" applyFill="1" applyBorder="1" applyAlignment="1">
      <alignment horizontal="center" vertical="center" wrapText="1"/>
    </xf>
    <xf numFmtId="2" fontId="25" fillId="24" borderId="18" xfId="0" applyNumberFormat="1" applyFont="1" applyFill="1" applyBorder="1" applyAlignment="1">
      <alignment horizontal="center" vertical="center" wrapText="1"/>
    </xf>
    <xf numFmtId="169" fontId="25" fillId="24" borderId="18" xfId="0" applyNumberFormat="1" applyFont="1" applyFill="1" applyBorder="1" applyAlignment="1">
      <alignment horizontal="center" vertical="center" wrapText="1"/>
    </xf>
    <xf numFmtId="0" fontId="25" fillId="24" borderId="19" xfId="0" applyNumberFormat="1" applyFont="1" applyFill="1" applyBorder="1" applyAlignment="1">
      <alignment horizontal="center" vertical="center" wrapText="1"/>
    </xf>
    <xf numFmtId="0" fontId="25" fillId="24" borderId="15" xfId="0" applyNumberFormat="1" applyFont="1" applyFill="1" applyBorder="1" applyAlignment="1">
      <alignment horizontal="left" vertical="center" wrapText="1"/>
    </xf>
    <xf numFmtId="0" fontId="30" fillId="24" borderId="14" xfId="0" applyFont="1" applyFill="1" applyBorder="1" applyAlignment="1">
      <alignment horizontal="center" vertical="top"/>
    </xf>
    <xf numFmtId="2" fontId="30" fillId="24" borderId="14" xfId="0" applyNumberFormat="1" applyFont="1" applyFill="1" applyBorder="1" applyAlignment="1">
      <alignment horizontal="center" vertical="center"/>
    </xf>
    <xf numFmtId="169" fontId="30" fillId="24" borderId="14" xfId="0" applyNumberFormat="1" applyFont="1" applyFill="1" applyBorder="1" applyAlignment="1">
      <alignment horizontal="center" vertical="center"/>
    </xf>
    <xf numFmtId="2" fontId="30" fillId="24" borderId="16" xfId="0" applyNumberFormat="1" applyFont="1" applyFill="1" applyBorder="1" applyAlignment="1">
      <alignment horizontal="center" vertical="center"/>
    </xf>
    <xf numFmtId="0" fontId="30" fillId="24" borderId="14" xfId="0" applyNumberFormat="1" applyFont="1" applyFill="1" applyBorder="1" applyAlignment="1">
      <alignment horizontal="center" vertical="center"/>
    </xf>
    <xf numFmtId="2" fontId="25" fillId="24" borderId="14" xfId="0" applyNumberFormat="1" applyFont="1" applyFill="1" applyBorder="1" applyAlignment="1">
      <alignment horizontal="center" vertical="center"/>
    </xf>
    <xf numFmtId="2" fontId="25" fillId="24" borderId="16" xfId="0" applyNumberFormat="1" applyFont="1" applyFill="1" applyBorder="1" applyAlignment="1">
      <alignment horizontal="center" vertical="center"/>
    </xf>
    <xf numFmtId="0" fontId="30" fillId="24" borderId="16" xfId="0" applyNumberFormat="1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vertical="top"/>
    </xf>
    <xf numFmtId="0" fontId="23" fillId="24" borderId="14" xfId="0" applyFont="1" applyFill="1" applyBorder="1" applyAlignment="1">
      <alignment vertical="top"/>
    </xf>
    <xf numFmtId="0" fontId="20" fillId="24" borderId="14" xfId="0" applyFont="1" applyFill="1" applyBorder="1" applyAlignment="1">
      <alignment vertical="top"/>
    </xf>
    <xf numFmtId="2" fontId="23" fillId="24" borderId="14" xfId="0" applyNumberFormat="1" applyFont="1" applyFill="1" applyBorder="1" applyAlignment="1">
      <alignment vertical="top"/>
    </xf>
    <xf numFmtId="2" fontId="23" fillId="24" borderId="16" xfId="0" applyNumberFormat="1" applyFont="1" applyFill="1" applyBorder="1" applyAlignment="1">
      <alignment vertical="top"/>
    </xf>
    <xf numFmtId="0" fontId="22" fillId="24" borderId="14" xfId="0" applyFont="1" applyFill="1" applyBorder="1" applyAlignment="1">
      <alignment vertical="top"/>
    </xf>
    <xf numFmtId="43" fontId="22" fillId="24" borderId="14" xfId="0" applyNumberFormat="1" applyFont="1" applyFill="1" applyBorder="1" applyAlignment="1">
      <alignment vertical="top"/>
    </xf>
    <xf numFmtId="0" fontId="22" fillId="24" borderId="14" xfId="0" applyFont="1" applyFill="1" applyBorder="1" applyAlignment="1">
      <alignment vertical="top" wrapText="1"/>
    </xf>
    <xf numFmtId="43" fontId="22" fillId="24" borderId="16" xfId="0" applyNumberFormat="1" applyFont="1" applyFill="1" applyBorder="1" applyAlignment="1">
      <alignment vertical="top"/>
    </xf>
    <xf numFmtId="0" fontId="20" fillId="24" borderId="10" xfId="0" applyFont="1" applyFill="1" applyBorder="1" applyAlignment="1">
      <alignment vertical="top"/>
    </xf>
    <xf numFmtId="0" fontId="22" fillId="24" borderId="11" xfId="0" applyFont="1" applyFill="1" applyBorder="1" applyAlignment="1">
      <alignment vertical="top" wrapText="1"/>
    </xf>
    <xf numFmtId="0" fontId="20" fillId="24" borderId="11" xfId="0" applyFont="1" applyFill="1" applyBorder="1" applyAlignment="1">
      <alignment vertical="top"/>
    </xf>
    <xf numFmtId="43" fontId="22" fillId="24" borderId="11" xfId="0" applyNumberFormat="1" applyFont="1" applyFill="1" applyBorder="1" applyAlignment="1">
      <alignment vertical="top"/>
    </xf>
    <xf numFmtId="43" fontId="22" fillId="24" borderId="12" xfId="0" applyNumberFormat="1" applyFont="1" applyFill="1" applyBorder="1" applyAlignment="1">
      <alignment vertical="top"/>
    </xf>
    <xf numFmtId="0" fontId="24" fillId="24" borderId="0" xfId="0" applyFont="1" applyFill="1" applyAlignment="1">
      <alignment/>
    </xf>
    <xf numFmtId="43" fontId="24" fillId="24" borderId="0" xfId="0" applyNumberFormat="1" applyFont="1" applyFill="1" applyAlignment="1">
      <alignment/>
    </xf>
    <xf numFmtId="43" fontId="24" fillId="24" borderId="0" xfId="0" applyNumberFormat="1" applyFont="1" applyFill="1" applyAlignment="1">
      <alignment horizontal="left"/>
    </xf>
    <xf numFmtId="170" fontId="25" fillId="24" borderId="14" xfId="0" applyNumberFormat="1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left" vertical="top" wrapText="1"/>
    </xf>
    <xf numFmtId="172" fontId="25" fillId="24" borderId="14" xfId="0" applyNumberFormat="1" applyFont="1" applyFill="1" applyBorder="1" applyAlignment="1">
      <alignment vertical="top"/>
    </xf>
    <xf numFmtId="2" fontId="25" fillId="24" borderId="16" xfId="0" applyNumberFormat="1" applyFont="1" applyFill="1" applyBorder="1" applyAlignment="1">
      <alignment vertical="top" wrapText="1"/>
    </xf>
    <xf numFmtId="2" fontId="30" fillId="24" borderId="16" xfId="0" applyNumberFormat="1" applyFont="1" applyFill="1" applyBorder="1" applyAlignment="1">
      <alignment vertical="top"/>
    </xf>
    <xf numFmtId="0" fontId="25" fillId="24" borderId="14" xfId="0" applyFont="1" applyFill="1" applyBorder="1" applyAlignment="1">
      <alignment horizontal="left" vertical="center" wrapText="1"/>
    </xf>
    <xf numFmtId="4" fontId="25" fillId="24" borderId="15" xfId="0" applyNumberFormat="1" applyFont="1" applyFill="1" applyBorder="1" applyAlignment="1">
      <alignment horizontal="left" vertical="center" wrapText="1"/>
    </xf>
    <xf numFmtId="4" fontId="25" fillId="24" borderId="14" xfId="0" applyNumberFormat="1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center" vertical="center"/>
    </xf>
    <xf numFmtId="43" fontId="25" fillId="24" borderId="14" xfId="0" applyNumberFormat="1" applyFont="1" applyFill="1" applyBorder="1" applyAlignment="1">
      <alignment horizontal="center" vertical="center"/>
    </xf>
    <xf numFmtId="171" fontId="25" fillId="24" borderId="14" xfId="0" applyNumberFormat="1" applyFont="1" applyFill="1" applyBorder="1" applyAlignment="1">
      <alignment horizontal="center" vertical="center"/>
    </xf>
    <xf numFmtId="43" fontId="25" fillId="24" borderId="16" xfId="0" applyNumberFormat="1" applyFont="1" applyFill="1" applyBorder="1" applyAlignment="1">
      <alignment horizontal="center" vertical="center"/>
    </xf>
    <xf numFmtId="171" fontId="25" fillId="24" borderId="14" xfId="0" applyNumberFormat="1" applyFont="1" applyFill="1" applyBorder="1" applyAlignment="1">
      <alignment vertical="center" wrapText="1"/>
    </xf>
    <xf numFmtId="171" fontId="25" fillId="24" borderId="15" xfId="0" applyNumberFormat="1" applyFont="1" applyFill="1" applyBorder="1" applyAlignment="1">
      <alignment vertical="center" wrapText="1"/>
    </xf>
    <xf numFmtId="43" fontId="30" fillId="24" borderId="14" xfId="0" applyNumberFormat="1" applyFont="1" applyFill="1" applyBorder="1" applyAlignment="1">
      <alignment horizontal="center" vertical="center"/>
    </xf>
    <xf numFmtId="171" fontId="30" fillId="24" borderId="14" xfId="0" applyNumberFormat="1" applyFont="1" applyFill="1" applyBorder="1" applyAlignment="1">
      <alignment horizontal="center" vertical="center"/>
    </xf>
    <xf numFmtId="43" fontId="30" fillId="24" borderId="16" xfId="0" applyNumberFormat="1" applyFont="1" applyFill="1" applyBorder="1" applyAlignment="1">
      <alignment horizontal="center" vertical="center"/>
    </xf>
    <xf numFmtId="174" fontId="22" fillId="24" borderId="11" xfId="0" applyNumberFormat="1" applyFont="1" applyFill="1" applyBorder="1" applyAlignment="1">
      <alignment horizontal="center" vertical="center"/>
    </xf>
    <xf numFmtId="174" fontId="22" fillId="24" borderId="12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0" fontId="20" fillId="24" borderId="14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vertical="top"/>
    </xf>
    <xf numFmtId="0" fontId="25" fillId="24" borderId="17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left" vertical="top"/>
    </xf>
    <xf numFmtId="0" fontId="25" fillId="24" borderId="15" xfId="0" applyFont="1" applyFill="1" applyBorder="1" applyAlignment="1">
      <alignment horizontal="center" vertical="top" wrapText="1"/>
    </xf>
    <xf numFmtId="2" fontId="30" fillId="24" borderId="16" xfId="0" applyNumberFormat="1" applyFont="1" applyFill="1" applyBorder="1" applyAlignment="1">
      <alignment horizontal="center" vertical="top"/>
    </xf>
    <xf numFmtId="0" fontId="25" fillId="24" borderId="17" xfId="0" applyNumberFormat="1" applyFont="1" applyFill="1" applyBorder="1" applyAlignment="1">
      <alignment horizontal="center" vertical="center" wrapText="1"/>
    </xf>
    <xf numFmtId="0" fontId="30" fillId="24" borderId="14" xfId="0" applyNumberFormat="1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vertical="top"/>
    </xf>
    <xf numFmtId="49" fontId="20" fillId="24" borderId="13" xfId="0" applyNumberFormat="1" applyFont="1" applyFill="1" applyBorder="1" applyAlignment="1">
      <alignment horizontal="center" vertical="center" wrapText="1"/>
    </xf>
    <xf numFmtId="0" fontId="20" fillId="24" borderId="13" xfId="0" applyNumberFormat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center" vertical="top"/>
    </xf>
    <xf numFmtId="43" fontId="22" fillId="24" borderId="16" xfId="0" applyNumberFormat="1" applyFont="1" applyFill="1" applyBorder="1" applyAlignment="1">
      <alignment horizontal="center" vertical="top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left" vertical="top"/>
    </xf>
    <xf numFmtId="0" fontId="20" fillId="24" borderId="14" xfId="0" applyFont="1" applyFill="1" applyBorder="1" applyAlignment="1">
      <alignment vertical="top" wrapText="1"/>
    </xf>
    <xf numFmtId="0" fontId="20" fillId="24" borderId="16" xfId="0" applyFont="1" applyFill="1" applyBorder="1" applyAlignment="1">
      <alignment vertical="top" wrapText="1"/>
    </xf>
    <xf numFmtId="2" fontId="22" fillId="24" borderId="14" xfId="0" applyNumberFormat="1" applyFont="1" applyFill="1" applyBorder="1" applyAlignment="1">
      <alignment horizontal="center" vertical="top"/>
    </xf>
    <xf numFmtId="0" fontId="25" fillId="24" borderId="14" xfId="0" applyFont="1" applyFill="1" applyBorder="1" applyAlignment="1">
      <alignment horizontal="center" vertical="top"/>
    </xf>
    <xf numFmtId="2" fontId="25" fillId="24" borderId="15" xfId="0" applyNumberFormat="1" applyFont="1" applyFill="1" applyBorder="1" applyAlignment="1">
      <alignment horizontal="center" vertical="top" wrapText="1"/>
    </xf>
    <xf numFmtId="2" fontId="25" fillId="24" borderId="17" xfId="0" applyNumberFormat="1" applyFont="1" applyFill="1" applyBorder="1" applyAlignment="1">
      <alignment horizontal="center" vertical="top" wrapText="1"/>
    </xf>
    <xf numFmtId="169" fontId="30" fillId="24" borderId="14" xfId="0" applyNumberFormat="1" applyFont="1" applyFill="1" applyBorder="1" applyAlignment="1">
      <alignment horizontal="center" vertical="top"/>
    </xf>
    <xf numFmtId="49" fontId="25" fillId="24" borderId="21" xfId="0" applyNumberFormat="1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2" fontId="20" fillId="24" borderId="22" xfId="0" applyNumberFormat="1" applyFont="1" applyFill="1" applyBorder="1" applyAlignment="1">
      <alignment horizontal="center" vertical="center" wrapText="1"/>
    </xf>
    <xf numFmtId="2" fontId="20" fillId="24" borderId="24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top"/>
    </xf>
    <xf numFmtId="0" fontId="25" fillId="24" borderId="15" xfId="0" applyNumberFormat="1" applyFont="1" applyFill="1" applyBorder="1" applyAlignment="1">
      <alignment horizontal="left" vertical="center"/>
    </xf>
    <xf numFmtId="0" fontId="25" fillId="24" borderId="15" xfId="0" applyFont="1" applyFill="1" applyBorder="1" applyAlignment="1">
      <alignment horizontal="center" vertical="center"/>
    </xf>
    <xf numFmtId="2" fontId="30" fillId="24" borderId="14" xfId="0" applyNumberFormat="1" applyFont="1" applyFill="1" applyBorder="1" applyAlignment="1">
      <alignment horizontal="center" vertical="center" wrapText="1"/>
    </xf>
    <xf numFmtId="2" fontId="30" fillId="24" borderId="16" xfId="0" applyNumberFormat="1" applyFont="1" applyFill="1" applyBorder="1" applyAlignment="1">
      <alignment horizontal="center" vertical="center" wrapText="1"/>
    </xf>
    <xf numFmtId="43" fontId="24" fillId="0" borderId="14" xfId="0" applyNumberFormat="1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43" fontId="24" fillId="0" borderId="25" xfId="0" applyNumberFormat="1" applyFont="1" applyBorder="1" applyAlignment="1">
      <alignment/>
    </xf>
    <xf numFmtId="43" fontId="24" fillId="0" borderId="27" xfId="0" applyNumberFormat="1" applyFont="1" applyBorder="1" applyAlignment="1">
      <alignment/>
    </xf>
    <xf numFmtId="43" fontId="24" fillId="0" borderId="26" xfId="0" applyNumberFormat="1" applyFont="1" applyBorder="1" applyAlignment="1">
      <alignment/>
    </xf>
    <xf numFmtId="43" fontId="24" fillId="0" borderId="13" xfId="0" applyNumberFormat="1" applyFont="1" applyBorder="1" applyAlignment="1">
      <alignment/>
    </xf>
    <xf numFmtId="43" fontId="24" fillId="0" borderId="16" xfId="0" applyNumberFormat="1" applyFont="1" applyBorder="1" applyAlignment="1">
      <alignment/>
    </xf>
    <xf numFmtId="43" fontId="24" fillId="0" borderId="10" xfId="0" applyNumberFormat="1" applyFont="1" applyBorder="1" applyAlignment="1">
      <alignment/>
    </xf>
    <xf numFmtId="43" fontId="24" fillId="0" borderId="11" xfId="0" applyNumberFormat="1" applyFont="1" applyBorder="1" applyAlignment="1">
      <alignment/>
    </xf>
    <xf numFmtId="43" fontId="24" fillId="0" borderId="12" xfId="0" applyNumberFormat="1" applyFont="1" applyBorder="1" applyAlignment="1">
      <alignment/>
    </xf>
    <xf numFmtId="43" fontId="33" fillId="24" borderId="13" xfId="0" applyNumberFormat="1" applyFont="1" applyFill="1" applyBorder="1" applyAlignment="1">
      <alignment vertical="top"/>
    </xf>
    <xf numFmtId="43" fontId="33" fillId="24" borderId="14" xfId="0" applyNumberFormat="1" applyFont="1" applyFill="1" applyBorder="1" applyAlignment="1">
      <alignment vertical="top"/>
    </xf>
    <xf numFmtId="43" fontId="33" fillId="24" borderId="16" xfId="0" applyNumberFormat="1" applyFont="1" applyFill="1" applyBorder="1" applyAlignment="1">
      <alignment vertical="top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43" fontId="33" fillId="24" borderId="35" xfId="0" applyNumberFormat="1" applyFont="1" applyFill="1" applyBorder="1" applyAlignment="1">
      <alignment vertical="top"/>
    </xf>
    <xf numFmtId="43" fontId="33" fillId="24" borderId="20" xfId="0" applyNumberFormat="1" applyFont="1" applyFill="1" applyBorder="1" applyAlignment="1">
      <alignment vertical="top"/>
    </xf>
    <xf numFmtId="43" fontId="33" fillId="24" borderId="17" xfId="0" applyNumberFormat="1" applyFont="1" applyFill="1" applyBorder="1" applyAlignment="1">
      <alignment vertical="top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33" fillId="0" borderId="21" xfId="0" applyFont="1" applyBorder="1" applyAlignment="1">
      <alignment vertical="top"/>
    </xf>
    <xf numFmtId="0" fontId="33" fillId="0" borderId="22" xfId="0" applyFont="1" applyBorder="1" applyAlignment="1">
      <alignment vertical="top"/>
    </xf>
    <xf numFmtId="0" fontId="33" fillId="0" borderId="24" xfId="0" applyFont="1" applyBorder="1" applyAlignment="1">
      <alignment vertical="top"/>
    </xf>
    <xf numFmtId="0" fontId="20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vertical="top"/>
    </xf>
    <xf numFmtId="0" fontId="33" fillId="0" borderId="14" xfId="0" applyFont="1" applyBorder="1" applyAlignment="1">
      <alignment vertical="top"/>
    </xf>
    <xf numFmtId="0" fontId="33" fillId="0" borderId="16" xfId="0" applyFont="1" applyBorder="1" applyAlignment="1">
      <alignment vertical="top"/>
    </xf>
    <xf numFmtId="0" fontId="33" fillId="24" borderId="13" xfId="0" applyFont="1" applyFill="1" applyBorder="1" applyAlignment="1">
      <alignment vertical="top"/>
    </xf>
    <xf numFmtId="0" fontId="33" fillId="24" borderId="14" xfId="0" applyFont="1" applyFill="1" applyBorder="1" applyAlignment="1">
      <alignment vertical="top"/>
    </xf>
    <xf numFmtId="0" fontId="33" fillId="24" borderId="16" xfId="0" applyFont="1" applyFill="1" applyBorder="1" applyAlignment="1">
      <alignment vertical="top"/>
    </xf>
    <xf numFmtId="0" fontId="20" fillId="24" borderId="31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9" fillId="0" borderId="0" xfId="0" applyFont="1" applyBorder="1" applyAlignment="1">
      <alignment horizontal="right" vertical="top"/>
    </xf>
    <xf numFmtId="0" fontId="33" fillId="24" borderId="25" xfId="0" applyFont="1" applyFill="1" applyBorder="1" applyAlignment="1">
      <alignment vertical="top"/>
    </xf>
    <xf numFmtId="0" fontId="33" fillId="24" borderId="27" xfId="0" applyFont="1" applyFill="1" applyBorder="1" applyAlignment="1">
      <alignment vertical="top"/>
    </xf>
    <xf numFmtId="0" fontId="33" fillId="24" borderId="26" xfId="0" applyFont="1" applyFill="1" applyBorder="1" applyAlignment="1">
      <alignment vertical="top"/>
    </xf>
    <xf numFmtId="0" fontId="21" fillId="24" borderId="13" xfId="0" applyFont="1" applyFill="1" applyBorder="1" applyAlignment="1">
      <alignment vertical="top"/>
    </xf>
    <xf numFmtId="0" fontId="21" fillId="24" borderId="14" xfId="0" applyFont="1" applyFill="1" applyBorder="1" applyAlignment="1">
      <alignment vertical="top"/>
    </xf>
    <xf numFmtId="0" fontId="21" fillId="24" borderId="16" xfId="0" applyFont="1" applyFill="1" applyBorder="1" applyAlignment="1">
      <alignment vertical="top"/>
    </xf>
    <xf numFmtId="0" fontId="32" fillId="0" borderId="0" xfId="0" applyFont="1" applyAlignment="1">
      <alignment horizontal="right"/>
    </xf>
    <xf numFmtId="0" fontId="33" fillId="24" borderId="35" xfId="0" applyFont="1" applyFill="1" applyBorder="1" applyAlignment="1">
      <alignment vertical="top"/>
    </xf>
    <xf numFmtId="0" fontId="33" fillId="24" borderId="20" xfId="0" applyFont="1" applyFill="1" applyBorder="1" applyAlignment="1">
      <alignment vertical="top"/>
    </xf>
    <xf numFmtId="0" fontId="33" fillId="24" borderId="17" xfId="0" applyFont="1" applyFill="1" applyBorder="1" applyAlignment="1">
      <alignment vertical="top"/>
    </xf>
    <xf numFmtId="0" fontId="33" fillId="0" borderId="25" xfId="0" applyFont="1" applyBorder="1" applyAlignment="1">
      <alignment vertical="top"/>
    </xf>
    <xf numFmtId="0" fontId="33" fillId="0" borderId="27" xfId="0" applyFont="1" applyBorder="1" applyAlignment="1">
      <alignment vertical="top"/>
    </xf>
    <xf numFmtId="0" fontId="33" fillId="0" borderId="26" xfId="0" applyFont="1" applyBorder="1" applyAlignment="1">
      <alignment vertical="top"/>
    </xf>
    <xf numFmtId="0" fontId="33" fillId="24" borderId="13" xfId="0" applyNumberFormat="1" applyFont="1" applyFill="1" applyBorder="1" applyAlignment="1">
      <alignment horizontal="left" vertical="center"/>
    </xf>
    <xf numFmtId="0" fontId="33" fillId="24" borderId="14" xfId="0" applyNumberFormat="1" applyFont="1" applyFill="1" applyBorder="1" applyAlignment="1">
      <alignment horizontal="left" vertical="center"/>
    </xf>
    <xf numFmtId="0" fontId="33" fillId="24" borderId="16" xfId="0" applyNumberFormat="1" applyFont="1" applyFill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M38"/>
  <sheetViews>
    <sheetView zoomScale="75" zoomScaleNormal="75" zoomScalePageLayoutView="0" workbookViewId="0" topLeftCell="A19">
      <selection activeCell="A31" sqref="A31:IV31"/>
    </sheetView>
  </sheetViews>
  <sheetFormatPr defaultColWidth="9.140625" defaultRowHeight="15"/>
  <cols>
    <col min="1" max="1" width="6.140625" style="0" customWidth="1"/>
    <col min="2" max="2" width="9.140625" style="2" customWidth="1"/>
    <col min="3" max="3" width="29.8515625" style="2" customWidth="1"/>
    <col min="4" max="4" width="14.7109375" style="2" customWidth="1"/>
    <col min="5" max="6" width="13.7109375" style="2" customWidth="1"/>
    <col min="7" max="7" width="13.57421875" style="2" customWidth="1"/>
    <col min="8" max="10" width="13.7109375" style="2" customWidth="1"/>
    <col min="11" max="11" width="14.00390625" style="2" customWidth="1"/>
    <col min="12" max="12" width="13.57421875" style="2" customWidth="1"/>
    <col min="13" max="13" width="16.8515625" style="2" customWidth="1"/>
  </cols>
  <sheetData>
    <row r="1" spans="2:3" ht="36.75" customHeight="1">
      <c r="B1" s="14"/>
      <c r="C1" s="14">
        <v>1</v>
      </c>
    </row>
    <row r="2" spans="2:13" ht="20.25">
      <c r="B2" s="15" t="s">
        <v>115</v>
      </c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ht="20.25">
      <c r="B3" s="16" t="s">
        <v>116</v>
      </c>
      <c r="C3" s="16"/>
      <c r="D3"/>
      <c r="E3"/>
      <c r="F3"/>
      <c r="G3"/>
      <c r="H3"/>
      <c r="I3"/>
      <c r="J3"/>
      <c r="K3"/>
      <c r="L3"/>
      <c r="M3"/>
    </row>
    <row r="4" spans="2:13" ht="20.25">
      <c r="B4" s="16" t="s">
        <v>117</v>
      </c>
      <c r="C4" s="16"/>
      <c r="D4"/>
      <c r="E4"/>
      <c r="F4"/>
      <c r="G4"/>
      <c r="H4"/>
      <c r="I4"/>
      <c r="J4"/>
      <c r="K4"/>
      <c r="L4"/>
      <c r="M4"/>
    </row>
    <row r="5" spans="2:13" ht="21" thickBot="1">
      <c r="B5" s="15" t="s">
        <v>118</v>
      </c>
      <c r="C5" s="15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15.75" customHeight="1">
      <c r="B6" s="196" t="s">
        <v>68</v>
      </c>
      <c r="C6" s="198" t="s">
        <v>69</v>
      </c>
      <c r="D6" s="198" t="s">
        <v>70</v>
      </c>
      <c r="E6" s="198" t="s">
        <v>0</v>
      </c>
      <c r="F6" s="198" t="s">
        <v>71</v>
      </c>
      <c r="G6" s="198" t="s">
        <v>1</v>
      </c>
      <c r="H6" s="193" t="s">
        <v>2</v>
      </c>
      <c r="I6" s="194"/>
      <c r="J6" s="193" t="s">
        <v>3</v>
      </c>
      <c r="K6" s="195"/>
      <c r="L6" s="194"/>
      <c r="M6" s="203" t="s">
        <v>4</v>
      </c>
    </row>
    <row r="7" spans="2:13" ht="33" customHeight="1" thickBot="1">
      <c r="B7" s="197"/>
      <c r="C7" s="199"/>
      <c r="D7" s="199"/>
      <c r="E7" s="199"/>
      <c r="F7" s="199"/>
      <c r="G7" s="199"/>
      <c r="H7" s="25" t="s">
        <v>5</v>
      </c>
      <c r="I7" s="25" t="s">
        <v>6</v>
      </c>
      <c r="J7" s="25" t="s">
        <v>50</v>
      </c>
      <c r="K7" s="25" t="s">
        <v>51</v>
      </c>
      <c r="L7" s="25" t="s">
        <v>7</v>
      </c>
      <c r="M7" s="204"/>
    </row>
    <row r="8" spans="2:13" ht="20.25">
      <c r="B8" s="205" t="s">
        <v>8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7"/>
    </row>
    <row r="9" spans="2:13" ht="37.5">
      <c r="B9" s="26">
        <v>90</v>
      </c>
      <c r="C9" s="27" t="s">
        <v>67</v>
      </c>
      <c r="D9" s="28">
        <v>200</v>
      </c>
      <c r="E9" s="29">
        <v>7.73</v>
      </c>
      <c r="F9" s="29">
        <v>11.06</v>
      </c>
      <c r="G9" s="29">
        <v>34.13</v>
      </c>
      <c r="H9" s="29">
        <v>233.2</v>
      </c>
      <c r="I9" s="29">
        <v>1.18</v>
      </c>
      <c r="J9" s="29">
        <v>0.36</v>
      </c>
      <c r="K9" s="29">
        <v>0.026</v>
      </c>
      <c r="L9" s="29">
        <v>0.008</v>
      </c>
      <c r="M9" s="30">
        <v>209.6</v>
      </c>
    </row>
    <row r="10" spans="2:13" ht="44.25" customHeight="1">
      <c r="B10" s="31">
        <v>3</v>
      </c>
      <c r="C10" s="27" t="s">
        <v>129</v>
      </c>
      <c r="D10" s="29" t="s">
        <v>114</v>
      </c>
      <c r="E10" s="29">
        <v>6.14</v>
      </c>
      <c r="F10" s="29">
        <v>8.39</v>
      </c>
      <c r="G10" s="29">
        <v>21.45</v>
      </c>
      <c r="H10" s="29">
        <v>106.39</v>
      </c>
      <c r="I10" s="32">
        <v>1.7</v>
      </c>
      <c r="J10" s="29">
        <v>0.19</v>
      </c>
      <c r="K10" s="29">
        <v>0.134</v>
      </c>
      <c r="L10" s="33">
        <v>0.07</v>
      </c>
      <c r="M10" s="34">
        <v>195.7</v>
      </c>
    </row>
    <row r="11" spans="2:13" ht="37.5">
      <c r="B11" s="31">
        <v>252</v>
      </c>
      <c r="C11" s="27" t="s">
        <v>9</v>
      </c>
      <c r="D11" s="28">
        <v>200</v>
      </c>
      <c r="E11" s="29">
        <v>3.47</v>
      </c>
      <c r="F11" s="29">
        <v>3.41</v>
      </c>
      <c r="G11" s="29">
        <v>28.33</v>
      </c>
      <c r="H11" s="29">
        <v>37.73</v>
      </c>
      <c r="I11" s="29">
        <v>0</v>
      </c>
      <c r="J11" s="29">
        <v>0.028</v>
      </c>
      <c r="K11" s="33">
        <v>0.08</v>
      </c>
      <c r="L11" s="29">
        <v>0.4</v>
      </c>
      <c r="M11" s="30">
        <v>126.47</v>
      </c>
    </row>
    <row r="12" spans="2:13" s="12" customFormat="1" ht="18.75">
      <c r="B12" s="35"/>
      <c r="C12" s="36" t="s">
        <v>10</v>
      </c>
      <c r="D12" s="37"/>
      <c r="E12" s="36">
        <f aca="true" t="shared" si="0" ref="E12:M12">SUM(E9:E11)</f>
        <v>17.34</v>
      </c>
      <c r="F12" s="36">
        <f t="shared" si="0"/>
        <v>22.860000000000003</v>
      </c>
      <c r="G12" s="36">
        <f t="shared" si="0"/>
        <v>83.91</v>
      </c>
      <c r="H12" s="36">
        <f t="shared" si="0"/>
        <v>377.32</v>
      </c>
      <c r="I12" s="36">
        <f t="shared" si="0"/>
        <v>2.88</v>
      </c>
      <c r="J12" s="36">
        <f t="shared" si="0"/>
        <v>0.5780000000000001</v>
      </c>
      <c r="K12" s="36">
        <f t="shared" si="0"/>
        <v>0.24</v>
      </c>
      <c r="L12" s="36">
        <f t="shared" si="0"/>
        <v>0.47800000000000004</v>
      </c>
      <c r="M12" s="38">
        <f t="shared" si="0"/>
        <v>531.77</v>
      </c>
    </row>
    <row r="13" spans="2:13" ht="20.25">
      <c r="B13" s="200" t="s">
        <v>186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</row>
    <row r="14" spans="2:13" ht="18.75">
      <c r="B14" s="41" t="s">
        <v>14</v>
      </c>
      <c r="C14" s="37" t="s">
        <v>54</v>
      </c>
      <c r="D14" s="42">
        <v>160</v>
      </c>
      <c r="E14" s="29">
        <v>0.69</v>
      </c>
      <c r="F14" s="29">
        <v>0.51</v>
      </c>
      <c r="G14" s="29">
        <v>17.61</v>
      </c>
      <c r="H14" s="29">
        <v>32.49</v>
      </c>
      <c r="I14" s="29">
        <v>3.9</v>
      </c>
      <c r="J14" s="29">
        <v>0</v>
      </c>
      <c r="K14" s="29">
        <v>0.04</v>
      </c>
      <c r="L14" s="29">
        <v>14.23</v>
      </c>
      <c r="M14" s="34">
        <v>79</v>
      </c>
    </row>
    <row r="15" spans="2:13" ht="18.75">
      <c r="B15" s="35"/>
      <c r="C15" s="36" t="s">
        <v>10</v>
      </c>
      <c r="D15" s="37"/>
      <c r="E15" s="36">
        <f aca="true" t="shared" si="1" ref="E15:M15">SUM(E14:E14)</f>
        <v>0.69</v>
      </c>
      <c r="F15" s="36">
        <f t="shared" si="1"/>
        <v>0.51</v>
      </c>
      <c r="G15" s="36">
        <f t="shared" si="1"/>
        <v>17.61</v>
      </c>
      <c r="H15" s="36">
        <f t="shared" si="1"/>
        <v>32.49</v>
      </c>
      <c r="I15" s="36">
        <f t="shared" si="1"/>
        <v>3.9</v>
      </c>
      <c r="J15" s="43">
        <v>0</v>
      </c>
      <c r="K15" s="36">
        <f t="shared" si="1"/>
        <v>0.04</v>
      </c>
      <c r="L15" s="36">
        <f t="shared" si="1"/>
        <v>14.23</v>
      </c>
      <c r="M15" s="38">
        <f t="shared" si="1"/>
        <v>79</v>
      </c>
    </row>
    <row r="16" spans="2:13" ht="20.25">
      <c r="B16" s="190" t="s">
        <v>11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2"/>
    </row>
    <row r="17" spans="2:13" ht="18.75">
      <c r="B17" s="44" t="s">
        <v>14</v>
      </c>
      <c r="C17" s="45" t="s">
        <v>43</v>
      </c>
      <c r="D17" s="28">
        <v>60</v>
      </c>
      <c r="E17" s="46">
        <v>0.66</v>
      </c>
      <c r="F17" s="46">
        <v>0.12</v>
      </c>
      <c r="G17" s="46">
        <v>1.44</v>
      </c>
      <c r="H17" s="46">
        <v>8.4</v>
      </c>
      <c r="I17" s="46">
        <v>0.54</v>
      </c>
      <c r="J17" s="46">
        <v>0.036</v>
      </c>
      <c r="K17" s="46">
        <v>0.024</v>
      </c>
      <c r="L17" s="47">
        <v>15</v>
      </c>
      <c r="M17" s="48">
        <v>14.4</v>
      </c>
    </row>
    <row r="18" spans="2:13" ht="37.5">
      <c r="B18" s="44">
        <v>38</v>
      </c>
      <c r="C18" s="49" t="s">
        <v>111</v>
      </c>
      <c r="D18" s="28" t="s">
        <v>112</v>
      </c>
      <c r="E18" s="32">
        <v>2.6</v>
      </c>
      <c r="F18" s="29">
        <v>7.25</v>
      </c>
      <c r="G18" s="29">
        <v>13.4</v>
      </c>
      <c r="H18" s="29">
        <v>30.35</v>
      </c>
      <c r="I18" s="32">
        <v>1.6</v>
      </c>
      <c r="J18" s="29">
        <v>0.182</v>
      </c>
      <c r="K18" s="29">
        <v>0.004</v>
      </c>
      <c r="L18" s="29"/>
      <c r="M18" s="34">
        <v>190</v>
      </c>
    </row>
    <row r="19" spans="2:13" ht="37.5">
      <c r="B19" s="44" t="s">
        <v>80</v>
      </c>
      <c r="C19" s="50" t="s">
        <v>38</v>
      </c>
      <c r="D19" s="29" t="s">
        <v>74</v>
      </c>
      <c r="E19" s="29">
        <v>19.84</v>
      </c>
      <c r="F19" s="29">
        <v>1.09</v>
      </c>
      <c r="G19" s="29">
        <v>12.45</v>
      </c>
      <c r="H19" s="29">
        <v>60.19</v>
      </c>
      <c r="I19" s="29">
        <v>0.5</v>
      </c>
      <c r="J19" s="29">
        <v>0.01</v>
      </c>
      <c r="K19" s="29">
        <v>0.21</v>
      </c>
      <c r="L19" s="29">
        <v>0.27</v>
      </c>
      <c r="M19" s="30">
        <v>240.48</v>
      </c>
    </row>
    <row r="20" spans="2:13" ht="24" customHeight="1">
      <c r="B20" s="44">
        <v>200</v>
      </c>
      <c r="C20" s="27" t="s">
        <v>12</v>
      </c>
      <c r="D20" s="28">
        <v>180</v>
      </c>
      <c r="E20" s="29">
        <v>4.64</v>
      </c>
      <c r="F20" s="32">
        <v>6</v>
      </c>
      <c r="G20" s="29">
        <v>30.16</v>
      </c>
      <c r="H20" s="32">
        <v>97.5</v>
      </c>
      <c r="I20" s="29">
        <v>0.07</v>
      </c>
      <c r="J20" s="29">
        <v>0.05</v>
      </c>
      <c r="K20" s="29">
        <v>0.05</v>
      </c>
      <c r="L20" s="29">
        <v>28.5</v>
      </c>
      <c r="M20" s="34">
        <v>110</v>
      </c>
    </row>
    <row r="21" spans="2:13" ht="21" customHeight="1">
      <c r="B21" s="44">
        <v>256</v>
      </c>
      <c r="C21" s="27" t="s">
        <v>13</v>
      </c>
      <c r="D21" s="28">
        <v>200</v>
      </c>
      <c r="E21" s="32">
        <v>0.4</v>
      </c>
      <c r="F21" s="32">
        <v>0.2</v>
      </c>
      <c r="G21" s="32">
        <v>23.8</v>
      </c>
      <c r="H21" s="32">
        <v>14</v>
      </c>
      <c r="I21" s="32">
        <v>0.6</v>
      </c>
      <c r="J21" s="51">
        <v>0</v>
      </c>
      <c r="K21" s="32">
        <v>0.1</v>
      </c>
      <c r="L21" s="32">
        <v>110</v>
      </c>
      <c r="M21" s="34">
        <v>100</v>
      </c>
    </row>
    <row r="22" spans="2:13" ht="24.75" customHeight="1">
      <c r="B22" s="44" t="s">
        <v>14</v>
      </c>
      <c r="C22" s="27" t="s">
        <v>15</v>
      </c>
      <c r="D22" s="28">
        <v>50</v>
      </c>
      <c r="E22" s="32">
        <v>2.71</v>
      </c>
      <c r="F22" s="32">
        <v>0.48</v>
      </c>
      <c r="G22" s="32">
        <v>15.88</v>
      </c>
      <c r="H22" s="32">
        <v>19.15</v>
      </c>
      <c r="I22" s="32">
        <v>1.6</v>
      </c>
      <c r="J22" s="32">
        <v>0.06</v>
      </c>
      <c r="K22" s="32">
        <v>0.03</v>
      </c>
      <c r="L22" s="51">
        <v>0</v>
      </c>
      <c r="M22" s="34">
        <v>72.22</v>
      </c>
    </row>
    <row r="23" spans="2:13" ht="24.75" customHeight="1">
      <c r="B23" s="44" t="s">
        <v>14</v>
      </c>
      <c r="C23" s="27" t="s">
        <v>19</v>
      </c>
      <c r="D23" s="28">
        <v>20</v>
      </c>
      <c r="E23" s="32">
        <v>1.6</v>
      </c>
      <c r="F23" s="32">
        <v>0.27</v>
      </c>
      <c r="G23" s="32">
        <v>8.4</v>
      </c>
      <c r="H23" s="32">
        <v>11.33</v>
      </c>
      <c r="I23" s="32">
        <v>1.07</v>
      </c>
      <c r="J23" s="32">
        <v>0.12</v>
      </c>
      <c r="K23" s="32">
        <v>0.069</v>
      </c>
      <c r="L23" s="51">
        <v>0</v>
      </c>
      <c r="M23" s="34">
        <v>47</v>
      </c>
    </row>
    <row r="24" spans="2:13" ht="24.75" customHeight="1">
      <c r="B24" s="52"/>
      <c r="C24" s="36" t="s">
        <v>10</v>
      </c>
      <c r="D24" s="37"/>
      <c r="E24" s="36">
        <f>SUM(E17:E23)</f>
        <v>32.45</v>
      </c>
      <c r="F24" s="36">
        <f aca="true" t="shared" si="2" ref="F24:M24">SUM(F17:F23)</f>
        <v>15.41</v>
      </c>
      <c r="G24" s="36">
        <f t="shared" si="2"/>
        <v>105.53</v>
      </c>
      <c r="H24" s="36">
        <f t="shared" si="2"/>
        <v>240.92000000000002</v>
      </c>
      <c r="I24" s="36">
        <f t="shared" si="2"/>
        <v>5.98</v>
      </c>
      <c r="J24" s="36">
        <f t="shared" si="2"/>
        <v>0.458</v>
      </c>
      <c r="K24" s="36">
        <f t="shared" si="2"/>
        <v>0.48700000000000004</v>
      </c>
      <c r="L24" s="36">
        <f t="shared" si="2"/>
        <v>153.76999999999998</v>
      </c>
      <c r="M24" s="38">
        <f t="shared" si="2"/>
        <v>774.1</v>
      </c>
    </row>
    <row r="25" spans="2:13" ht="20.25">
      <c r="B25" s="190" t="s">
        <v>16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2"/>
    </row>
    <row r="26" spans="2:13" ht="18.75">
      <c r="B26" s="41" t="s">
        <v>127</v>
      </c>
      <c r="C26" s="27" t="s">
        <v>128</v>
      </c>
      <c r="D26" s="53">
        <v>200</v>
      </c>
      <c r="E26" s="54">
        <v>6</v>
      </c>
      <c r="F26" s="54">
        <v>6.4</v>
      </c>
      <c r="G26" s="54">
        <v>9.4</v>
      </c>
      <c r="H26" s="54">
        <v>242</v>
      </c>
      <c r="I26" s="54">
        <v>0.2</v>
      </c>
      <c r="J26" s="54">
        <v>0.04</v>
      </c>
      <c r="K26" s="54">
        <v>0.26</v>
      </c>
      <c r="L26" s="54">
        <v>1.2</v>
      </c>
      <c r="M26" s="55">
        <v>114</v>
      </c>
    </row>
    <row r="27" spans="2:13" ht="18.75">
      <c r="B27" s="44">
        <v>274</v>
      </c>
      <c r="C27" s="56" t="s">
        <v>17</v>
      </c>
      <c r="D27" s="57">
        <v>70</v>
      </c>
      <c r="E27" s="54">
        <v>5.3</v>
      </c>
      <c r="F27" s="54">
        <v>4.2</v>
      </c>
      <c r="G27" s="54">
        <v>33</v>
      </c>
      <c r="H27" s="54">
        <v>23.36</v>
      </c>
      <c r="I27" s="54">
        <v>0.98</v>
      </c>
      <c r="J27" s="58">
        <v>0.07</v>
      </c>
      <c r="K27" s="58">
        <v>0.003</v>
      </c>
      <c r="L27" s="59">
        <v>0</v>
      </c>
      <c r="M27" s="55">
        <v>201.84</v>
      </c>
    </row>
    <row r="28" spans="2:13" ht="18.75">
      <c r="B28" s="52"/>
      <c r="C28" s="36" t="s">
        <v>10</v>
      </c>
      <c r="D28" s="37"/>
      <c r="E28" s="36">
        <f aca="true" t="shared" si="3" ref="E28:M28">SUM(E26:E27)</f>
        <v>11.3</v>
      </c>
      <c r="F28" s="36">
        <f t="shared" si="3"/>
        <v>10.600000000000001</v>
      </c>
      <c r="G28" s="36">
        <f t="shared" si="3"/>
        <v>42.4</v>
      </c>
      <c r="H28" s="36">
        <f t="shared" si="3"/>
        <v>265.36</v>
      </c>
      <c r="I28" s="36">
        <f t="shared" si="3"/>
        <v>1.18</v>
      </c>
      <c r="J28" s="36">
        <f t="shared" si="3"/>
        <v>0.11000000000000001</v>
      </c>
      <c r="K28" s="60">
        <f t="shared" si="3"/>
        <v>0.263</v>
      </c>
      <c r="L28" s="60">
        <f t="shared" si="3"/>
        <v>1.2</v>
      </c>
      <c r="M28" s="38">
        <f t="shared" si="3"/>
        <v>315.84000000000003</v>
      </c>
    </row>
    <row r="29" spans="2:13" ht="20.25">
      <c r="B29" s="190" t="s">
        <v>18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2"/>
    </row>
    <row r="30" spans="2:13" ht="37.5">
      <c r="B30" s="44">
        <v>41</v>
      </c>
      <c r="C30" s="50" t="s">
        <v>107</v>
      </c>
      <c r="D30" s="61">
        <v>200</v>
      </c>
      <c r="E30" s="32">
        <v>21.8</v>
      </c>
      <c r="F30" s="32">
        <v>13.2</v>
      </c>
      <c r="G30" s="32">
        <v>8.4</v>
      </c>
      <c r="H30" s="32">
        <v>184</v>
      </c>
      <c r="I30" s="32">
        <v>1.5</v>
      </c>
      <c r="J30" s="32">
        <v>0.2</v>
      </c>
      <c r="K30" s="32">
        <v>0.16</v>
      </c>
      <c r="L30" s="32">
        <v>7.6</v>
      </c>
      <c r="M30" s="34">
        <v>182.07</v>
      </c>
    </row>
    <row r="31" spans="2:13" ht="18.75">
      <c r="B31" s="44">
        <v>424</v>
      </c>
      <c r="C31" s="50" t="s">
        <v>192</v>
      </c>
      <c r="D31" s="61">
        <v>40</v>
      </c>
      <c r="E31" s="62">
        <v>5.1</v>
      </c>
      <c r="F31" s="62">
        <v>4.6</v>
      </c>
      <c r="G31" s="62">
        <v>0.3</v>
      </c>
      <c r="H31" s="62">
        <v>22</v>
      </c>
      <c r="I31" s="62">
        <v>1</v>
      </c>
      <c r="J31" s="62">
        <v>0.03</v>
      </c>
      <c r="K31" s="63">
        <v>0.18</v>
      </c>
      <c r="L31" s="62">
        <v>0</v>
      </c>
      <c r="M31" s="65">
        <v>63</v>
      </c>
    </row>
    <row r="32" spans="2:13" ht="18.75">
      <c r="B32" s="44" t="s">
        <v>14</v>
      </c>
      <c r="C32" s="50" t="s">
        <v>19</v>
      </c>
      <c r="D32" s="61">
        <v>30</v>
      </c>
      <c r="E32" s="62">
        <v>2.4</v>
      </c>
      <c r="F32" s="62">
        <v>0.41</v>
      </c>
      <c r="G32" s="62">
        <v>12.6</v>
      </c>
      <c r="H32" s="62">
        <v>17</v>
      </c>
      <c r="I32" s="62">
        <v>1.6</v>
      </c>
      <c r="J32" s="62">
        <v>0.18</v>
      </c>
      <c r="K32" s="63">
        <v>0.104</v>
      </c>
      <c r="L32" s="64">
        <v>0</v>
      </c>
      <c r="M32" s="65">
        <v>70.5</v>
      </c>
    </row>
    <row r="33" spans="2:13" ht="18.75">
      <c r="B33" s="66">
        <v>264</v>
      </c>
      <c r="C33" s="49" t="s">
        <v>56</v>
      </c>
      <c r="D33" s="67">
        <v>200</v>
      </c>
      <c r="E33" s="32">
        <v>0.09</v>
      </c>
      <c r="F33" s="29">
        <v>0</v>
      </c>
      <c r="G33" s="32">
        <v>13</v>
      </c>
      <c r="H33" s="32">
        <v>12</v>
      </c>
      <c r="I33" s="32">
        <v>0.8</v>
      </c>
      <c r="J33" s="29">
        <v>0</v>
      </c>
      <c r="K33" s="29">
        <v>0</v>
      </c>
      <c r="L33" s="29">
        <v>0</v>
      </c>
      <c r="M33" s="30">
        <v>59.85</v>
      </c>
    </row>
    <row r="34" spans="2:13" ht="18.75">
      <c r="B34" s="68"/>
      <c r="C34" s="36" t="s">
        <v>10</v>
      </c>
      <c r="D34" s="37"/>
      <c r="E34" s="69">
        <f aca="true" t="shared" si="4" ref="E34:M34">SUM(E30:E33)</f>
        <v>29.389999999999997</v>
      </c>
      <c r="F34" s="36">
        <f t="shared" si="4"/>
        <v>18.209999999999997</v>
      </c>
      <c r="G34" s="36">
        <f t="shared" si="4"/>
        <v>34.3</v>
      </c>
      <c r="H34" s="36">
        <f t="shared" si="4"/>
        <v>235</v>
      </c>
      <c r="I34" s="36">
        <f t="shared" si="4"/>
        <v>4.8999999999999995</v>
      </c>
      <c r="J34" s="36">
        <f t="shared" si="4"/>
        <v>0.41000000000000003</v>
      </c>
      <c r="K34" s="36">
        <f t="shared" si="4"/>
        <v>0.44399999999999995</v>
      </c>
      <c r="L34" s="36">
        <f t="shared" si="4"/>
        <v>7.6</v>
      </c>
      <c r="M34" s="70">
        <f t="shared" si="4"/>
        <v>375.42</v>
      </c>
    </row>
    <row r="35" spans="2:13" ht="18.75">
      <c r="B35" s="68"/>
      <c r="C35" s="36"/>
      <c r="D35" s="37"/>
      <c r="E35" s="36"/>
      <c r="F35" s="36"/>
      <c r="G35" s="36"/>
      <c r="H35" s="36"/>
      <c r="I35" s="36"/>
      <c r="J35" s="36"/>
      <c r="K35" s="36"/>
      <c r="L35" s="36"/>
      <c r="M35" s="70"/>
    </row>
    <row r="36" spans="2:13" ht="24" customHeight="1">
      <c r="B36" s="68"/>
      <c r="C36" s="71" t="s">
        <v>20</v>
      </c>
      <c r="D36" s="37"/>
      <c r="E36" s="72">
        <f aca="true" t="shared" si="5" ref="E36:M36">E34+E28+E24+E15+E12</f>
        <v>91.17</v>
      </c>
      <c r="F36" s="72">
        <f t="shared" si="5"/>
        <v>67.59</v>
      </c>
      <c r="G36" s="72">
        <f t="shared" si="5"/>
        <v>283.75</v>
      </c>
      <c r="H36" s="72">
        <f t="shared" si="5"/>
        <v>1151.09</v>
      </c>
      <c r="I36" s="72">
        <f t="shared" si="5"/>
        <v>18.84</v>
      </c>
      <c r="J36" s="72">
        <f t="shared" si="5"/>
        <v>1.556</v>
      </c>
      <c r="K36" s="72">
        <f t="shared" si="5"/>
        <v>1.474</v>
      </c>
      <c r="L36" s="72">
        <f t="shared" si="5"/>
        <v>177.278</v>
      </c>
      <c r="M36" s="80">
        <f t="shared" si="5"/>
        <v>2076.13</v>
      </c>
    </row>
    <row r="37" spans="2:13" ht="18.75">
      <c r="B37" s="68"/>
      <c r="C37" s="73" t="s">
        <v>21</v>
      </c>
      <c r="D37" s="37"/>
      <c r="E37" s="72">
        <v>54</v>
      </c>
      <c r="F37" s="72">
        <v>60</v>
      </c>
      <c r="G37" s="72">
        <v>261</v>
      </c>
      <c r="H37" s="72">
        <v>800</v>
      </c>
      <c r="I37" s="72">
        <v>10</v>
      </c>
      <c r="J37" s="72">
        <v>0.8</v>
      </c>
      <c r="K37" s="72">
        <v>0.9</v>
      </c>
      <c r="L37" s="72">
        <v>45</v>
      </c>
      <c r="M37" s="74">
        <v>1800</v>
      </c>
    </row>
    <row r="38" spans="2:13" ht="32.25" thickBot="1">
      <c r="B38" s="75"/>
      <c r="C38" s="76" t="s">
        <v>22</v>
      </c>
      <c r="D38" s="77"/>
      <c r="E38" s="78">
        <f>E36*100/E37</f>
        <v>168.83333333333334</v>
      </c>
      <c r="F38" s="78">
        <f aca="true" t="shared" si="6" ref="F38:M38">F36*100/F37</f>
        <v>112.65</v>
      </c>
      <c r="G38" s="78">
        <f t="shared" si="6"/>
        <v>108.71647509578544</v>
      </c>
      <c r="H38" s="78">
        <f t="shared" si="6"/>
        <v>143.88625</v>
      </c>
      <c r="I38" s="78">
        <f t="shared" si="6"/>
        <v>188.4</v>
      </c>
      <c r="J38" s="78">
        <f t="shared" si="6"/>
        <v>194.49999999999997</v>
      </c>
      <c r="K38" s="78">
        <f t="shared" si="6"/>
        <v>163.77777777777777</v>
      </c>
      <c r="L38" s="78">
        <f t="shared" si="6"/>
        <v>393.9511111111111</v>
      </c>
      <c r="M38" s="79">
        <f t="shared" si="6"/>
        <v>115.34055555555555</v>
      </c>
    </row>
  </sheetData>
  <sheetProtection/>
  <mergeCells count="14">
    <mergeCell ref="B29:M29"/>
    <mergeCell ref="B6:B7"/>
    <mergeCell ref="C6:C7"/>
    <mergeCell ref="D6:D7"/>
    <mergeCell ref="E6:E7"/>
    <mergeCell ref="F6:F7"/>
    <mergeCell ref="G6:G7"/>
    <mergeCell ref="B13:M13"/>
    <mergeCell ref="M6:M7"/>
    <mergeCell ref="B8:M8"/>
    <mergeCell ref="B16:M16"/>
    <mergeCell ref="B25:M25"/>
    <mergeCell ref="H6:I6"/>
    <mergeCell ref="J6:L6"/>
  </mergeCells>
  <printOptions/>
  <pageMargins left="0.984251968503937" right="0" top="0.15748031496062992" bottom="0" header="0.31496062992125984" footer="0.31496062992125984"/>
  <pageSetup horizontalDpi="600" verticalDpi="600" orientation="landscape" paperSize="9" scale="66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B1:W39"/>
  <sheetViews>
    <sheetView tabSelected="1" zoomScale="75" zoomScaleNormal="75" workbookViewId="0" topLeftCell="A1">
      <selection activeCell="P10" sqref="P10"/>
    </sheetView>
  </sheetViews>
  <sheetFormatPr defaultColWidth="9.140625" defaultRowHeight="15"/>
  <cols>
    <col min="1" max="1" width="5.140625" style="0" customWidth="1"/>
    <col min="2" max="2" width="9.140625" style="2" customWidth="1"/>
    <col min="3" max="3" width="31.8515625" style="2" customWidth="1"/>
    <col min="4" max="4" width="15.140625" style="2" customWidth="1"/>
    <col min="5" max="5" width="15.7109375" style="2" customWidth="1"/>
    <col min="6" max="7" width="15.140625" style="2" customWidth="1"/>
    <col min="8" max="9" width="14.7109375" style="2" customWidth="1"/>
    <col min="10" max="10" width="14.8515625" style="2" customWidth="1"/>
    <col min="11" max="11" width="14.7109375" style="2" customWidth="1"/>
    <col min="12" max="12" width="14.8515625" style="2" customWidth="1"/>
    <col min="13" max="13" width="17.00390625" style="2" customWidth="1"/>
  </cols>
  <sheetData>
    <row r="1" spans="2:3" ht="21" customHeight="1">
      <c r="B1" s="227">
        <v>10</v>
      </c>
      <c r="C1" s="227"/>
    </row>
    <row r="2" spans="2:13" ht="20.25">
      <c r="B2" s="15" t="s">
        <v>123</v>
      </c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ht="20.25">
      <c r="B3" s="16" t="s">
        <v>126</v>
      </c>
      <c r="C3" s="16"/>
      <c r="D3"/>
      <c r="E3"/>
      <c r="F3"/>
      <c r="G3"/>
      <c r="H3"/>
      <c r="I3"/>
      <c r="J3"/>
      <c r="K3"/>
      <c r="L3"/>
      <c r="M3"/>
    </row>
    <row r="4" spans="2:13" ht="20.25">
      <c r="B4" s="16" t="s">
        <v>117</v>
      </c>
      <c r="C4" s="16"/>
      <c r="D4"/>
      <c r="E4"/>
      <c r="F4"/>
      <c r="G4"/>
      <c r="H4"/>
      <c r="I4"/>
      <c r="J4"/>
      <c r="K4"/>
      <c r="L4"/>
      <c r="M4"/>
    </row>
    <row r="5" spans="2:13" ht="21" thickBot="1">
      <c r="B5" s="15" t="s">
        <v>118</v>
      </c>
      <c r="C5" s="15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15.75" customHeight="1">
      <c r="B6" s="196" t="s">
        <v>68</v>
      </c>
      <c r="C6" s="208" t="s">
        <v>69</v>
      </c>
      <c r="D6" s="208" t="s">
        <v>70</v>
      </c>
      <c r="E6" s="208" t="s">
        <v>0</v>
      </c>
      <c r="F6" s="208" t="s">
        <v>71</v>
      </c>
      <c r="G6" s="208" t="s">
        <v>1</v>
      </c>
      <c r="H6" s="208" t="s">
        <v>2</v>
      </c>
      <c r="I6" s="209"/>
      <c r="J6" s="208" t="s">
        <v>3</v>
      </c>
      <c r="K6" s="209"/>
      <c r="L6" s="209"/>
      <c r="M6" s="210" t="s">
        <v>4</v>
      </c>
    </row>
    <row r="7" spans="2:13" ht="33.75" customHeight="1" thickBot="1">
      <c r="B7" s="197"/>
      <c r="C7" s="212"/>
      <c r="D7" s="212"/>
      <c r="E7" s="212"/>
      <c r="F7" s="212"/>
      <c r="G7" s="212"/>
      <c r="H7" s="25" t="s">
        <v>5</v>
      </c>
      <c r="I7" s="25" t="s">
        <v>6</v>
      </c>
      <c r="J7" s="25" t="s">
        <v>50</v>
      </c>
      <c r="K7" s="25" t="s">
        <v>51</v>
      </c>
      <c r="L7" s="25" t="s">
        <v>7</v>
      </c>
      <c r="M7" s="211"/>
    </row>
    <row r="8" spans="2:13" ht="20.25">
      <c r="B8" s="213" t="s">
        <v>8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5"/>
    </row>
    <row r="9" spans="2:13" ht="29.25" customHeight="1">
      <c r="B9" s="41" t="s">
        <v>193</v>
      </c>
      <c r="C9" s="27" t="s">
        <v>194</v>
      </c>
      <c r="D9" s="28">
        <v>200</v>
      </c>
      <c r="E9" s="32">
        <v>4.8</v>
      </c>
      <c r="F9" s="32">
        <v>8</v>
      </c>
      <c r="G9" s="32">
        <v>29.6</v>
      </c>
      <c r="H9" s="32">
        <v>3.8</v>
      </c>
      <c r="I9" s="32">
        <v>1.6</v>
      </c>
      <c r="J9" s="29">
        <v>0.14</v>
      </c>
      <c r="K9" s="33">
        <v>0.04</v>
      </c>
      <c r="L9" s="29"/>
      <c r="M9" s="34">
        <v>195.8</v>
      </c>
    </row>
    <row r="10" spans="2:13" ht="37.5" customHeight="1">
      <c r="B10" s="31">
        <v>3</v>
      </c>
      <c r="C10" s="27" t="s">
        <v>129</v>
      </c>
      <c r="D10" s="29" t="s">
        <v>114</v>
      </c>
      <c r="E10" s="29">
        <v>6.14</v>
      </c>
      <c r="F10" s="29">
        <v>8.39</v>
      </c>
      <c r="G10" s="29">
        <v>21.45</v>
      </c>
      <c r="H10" s="29">
        <v>106.39</v>
      </c>
      <c r="I10" s="32">
        <v>1.7</v>
      </c>
      <c r="J10" s="29">
        <v>0.19</v>
      </c>
      <c r="K10" s="29">
        <v>0.134</v>
      </c>
      <c r="L10" s="33">
        <v>0.07</v>
      </c>
      <c r="M10" s="34">
        <v>195.7</v>
      </c>
    </row>
    <row r="11" spans="2:13" ht="37.5">
      <c r="B11" s="41" t="s">
        <v>94</v>
      </c>
      <c r="C11" s="45" t="s">
        <v>134</v>
      </c>
      <c r="D11" s="46">
        <v>200</v>
      </c>
      <c r="E11" s="29">
        <v>3.47</v>
      </c>
      <c r="F11" s="29">
        <v>2.66</v>
      </c>
      <c r="G11" s="29">
        <v>28.33</v>
      </c>
      <c r="H11" s="29">
        <v>37.73</v>
      </c>
      <c r="I11" s="29">
        <v>0</v>
      </c>
      <c r="J11" s="33">
        <v>0.028</v>
      </c>
      <c r="K11" s="33">
        <v>0.08</v>
      </c>
      <c r="L11" s="29">
        <v>0.4</v>
      </c>
      <c r="M11" s="30">
        <v>126.47</v>
      </c>
    </row>
    <row r="12" spans="2:13" ht="18.75">
      <c r="B12" s="101"/>
      <c r="C12" s="84" t="s">
        <v>10</v>
      </c>
      <c r="D12" s="85"/>
      <c r="E12" s="84">
        <f aca="true" t="shared" si="0" ref="E12:M12">SUM(E9:E11)</f>
        <v>14.41</v>
      </c>
      <c r="F12" s="84">
        <f t="shared" si="0"/>
        <v>19.05</v>
      </c>
      <c r="G12" s="84">
        <f t="shared" si="0"/>
        <v>79.38</v>
      </c>
      <c r="H12" s="84">
        <f t="shared" si="0"/>
        <v>147.92</v>
      </c>
      <c r="I12" s="84">
        <f t="shared" si="0"/>
        <v>3.3</v>
      </c>
      <c r="J12" s="84">
        <f t="shared" si="0"/>
        <v>0.35800000000000004</v>
      </c>
      <c r="K12" s="84">
        <f t="shared" si="0"/>
        <v>0.254</v>
      </c>
      <c r="L12" s="84">
        <f t="shared" si="0"/>
        <v>0.47000000000000003</v>
      </c>
      <c r="M12" s="86">
        <f t="shared" si="0"/>
        <v>517.97</v>
      </c>
    </row>
    <row r="13" spans="2:13" ht="20.25">
      <c r="B13" s="200" t="s">
        <v>186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</row>
    <row r="14" spans="2:13" ht="18.75">
      <c r="B14" s="41" t="s">
        <v>14</v>
      </c>
      <c r="C14" s="37" t="s">
        <v>54</v>
      </c>
      <c r="D14" s="42">
        <v>160</v>
      </c>
      <c r="E14" s="29">
        <v>0.69</v>
      </c>
      <c r="F14" s="29">
        <v>0.51</v>
      </c>
      <c r="G14" s="29">
        <v>17.61</v>
      </c>
      <c r="H14" s="29">
        <v>32.49</v>
      </c>
      <c r="I14" s="29">
        <v>3.9</v>
      </c>
      <c r="J14" s="29">
        <v>0</v>
      </c>
      <c r="K14" s="29">
        <v>0.04</v>
      </c>
      <c r="L14" s="29">
        <v>14.23</v>
      </c>
      <c r="M14" s="34">
        <v>79</v>
      </c>
    </row>
    <row r="15" spans="2:13" ht="18.75">
      <c r="B15" s="35"/>
      <c r="C15" s="36" t="s">
        <v>10</v>
      </c>
      <c r="D15" s="37"/>
      <c r="E15" s="36">
        <f aca="true" t="shared" si="1" ref="E15:M15">SUM(E14:E14)</f>
        <v>0.69</v>
      </c>
      <c r="F15" s="36">
        <f t="shared" si="1"/>
        <v>0.51</v>
      </c>
      <c r="G15" s="36">
        <f t="shared" si="1"/>
        <v>17.61</v>
      </c>
      <c r="H15" s="36">
        <f t="shared" si="1"/>
        <v>32.49</v>
      </c>
      <c r="I15" s="36">
        <f t="shared" si="1"/>
        <v>3.9</v>
      </c>
      <c r="J15" s="43">
        <v>0</v>
      </c>
      <c r="K15" s="36">
        <f t="shared" si="1"/>
        <v>0.04</v>
      </c>
      <c r="L15" s="36">
        <f t="shared" si="1"/>
        <v>14.23</v>
      </c>
      <c r="M15" s="38">
        <f t="shared" si="1"/>
        <v>79</v>
      </c>
    </row>
    <row r="16" spans="2:13" ht="20.25">
      <c r="B16" s="216" t="s">
        <v>11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8"/>
    </row>
    <row r="17" spans="2:13" ht="18.75">
      <c r="B17" s="44" t="s">
        <v>147</v>
      </c>
      <c r="C17" s="45" t="s">
        <v>151</v>
      </c>
      <c r="D17" s="29">
        <v>60</v>
      </c>
      <c r="E17" s="29">
        <v>0.72</v>
      </c>
      <c r="F17" s="29">
        <v>2.4</v>
      </c>
      <c r="G17" s="29">
        <v>1.63</v>
      </c>
      <c r="H17" s="29">
        <v>21.12</v>
      </c>
      <c r="I17" s="29">
        <v>0.31</v>
      </c>
      <c r="J17" s="33">
        <v>0.02</v>
      </c>
      <c r="K17" s="29">
        <v>0.03</v>
      </c>
      <c r="L17" s="29">
        <v>2.48</v>
      </c>
      <c r="M17" s="34">
        <v>31</v>
      </c>
    </row>
    <row r="18" spans="2:13" ht="37.5">
      <c r="B18" s="44">
        <v>228</v>
      </c>
      <c r="C18" s="50" t="s">
        <v>159</v>
      </c>
      <c r="D18" s="42" t="s">
        <v>160</v>
      </c>
      <c r="E18" s="67">
        <v>5.12</v>
      </c>
      <c r="F18" s="67">
        <v>8.42</v>
      </c>
      <c r="G18" s="67">
        <v>5.83</v>
      </c>
      <c r="H18" s="67">
        <v>40</v>
      </c>
      <c r="I18" s="67">
        <v>0.75</v>
      </c>
      <c r="J18" s="67">
        <v>0.04</v>
      </c>
      <c r="K18" s="67">
        <v>0.04</v>
      </c>
      <c r="L18" s="67">
        <v>2.25</v>
      </c>
      <c r="M18" s="87">
        <v>123.33</v>
      </c>
    </row>
    <row r="19" spans="2:13" ht="37.5">
      <c r="B19" s="44" t="s">
        <v>80</v>
      </c>
      <c r="C19" s="50" t="s">
        <v>169</v>
      </c>
      <c r="D19" s="61" t="s">
        <v>74</v>
      </c>
      <c r="E19" s="29">
        <v>19.84</v>
      </c>
      <c r="F19" s="29">
        <v>1.09</v>
      </c>
      <c r="G19" s="29">
        <v>12.45</v>
      </c>
      <c r="H19" s="29">
        <v>60.19</v>
      </c>
      <c r="I19" s="29">
        <v>0.5</v>
      </c>
      <c r="J19" s="29">
        <v>0.01</v>
      </c>
      <c r="K19" s="29">
        <v>0.21</v>
      </c>
      <c r="L19" s="29">
        <v>0.27</v>
      </c>
      <c r="M19" s="30">
        <v>240.48</v>
      </c>
    </row>
    <row r="20" spans="2:13" ht="24" customHeight="1">
      <c r="B20" s="44" t="s">
        <v>101</v>
      </c>
      <c r="C20" s="50" t="s">
        <v>44</v>
      </c>
      <c r="D20" s="67" t="s">
        <v>172</v>
      </c>
      <c r="E20" s="32">
        <v>5.58</v>
      </c>
      <c r="F20" s="32">
        <v>9.36</v>
      </c>
      <c r="G20" s="32">
        <v>24.3</v>
      </c>
      <c r="H20" s="32">
        <v>106.2</v>
      </c>
      <c r="I20" s="32">
        <v>1.26</v>
      </c>
      <c r="J20" s="33">
        <v>0.072</v>
      </c>
      <c r="K20" s="33">
        <v>0.072</v>
      </c>
      <c r="L20" s="32">
        <v>40.5</v>
      </c>
      <c r="M20" s="34">
        <v>205</v>
      </c>
    </row>
    <row r="21" spans="2:14" ht="25.5" customHeight="1">
      <c r="B21" s="44" t="s">
        <v>99</v>
      </c>
      <c r="C21" s="92" t="s">
        <v>27</v>
      </c>
      <c r="D21" s="61">
        <v>200</v>
      </c>
      <c r="E21" s="67">
        <v>0</v>
      </c>
      <c r="F21" s="67">
        <v>0</v>
      </c>
      <c r="G21" s="32">
        <v>16</v>
      </c>
      <c r="H21" s="32">
        <v>11.11</v>
      </c>
      <c r="I21" s="32">
        <v>0.44</v>
      </c>
      <c r="J21" s="33">
        <v>0.021</v>
      </c>
      <c r="K21" s="33">
        <v>0.021</v>
      </c>
      <c r="L21" s="32">
        <v>2.21</v>
      </c>
      <c r="M21" s="34">
        <v>79.67</v>
      </c>
      <c r="N21" s="1"/>
    </row>
    <row r="22" spans="2:13" ht="24.75" customHeight="1">
      <c r="B22" s="44" t="s">
        <v>14</v>
      </c>
      <c r="C22" s="27" t="s">
        <v>15</v>
      </c>
      <c r="D22" s="28">
        <v>50</v>
      </c>
      <c r="E22" s="32">
        <v>2.71</v>
      </c>
      <c r="F22" s="32">
        <v>0.48</v>
      </c>
      <c r="G22" s="32">
        <v>15.88</v>
      </c>
      <c r="H22" s="32">
        <v>19.15</v>
      </c>
      <c r="I22" s="32">
        <v>1.6</v>
      </c>
      <c r="J22" s="32">
        <v>0.06</v>
      </c>
      <c r="K22" s="32">
        <v>0.03</v>
      </c>
      <c r="L22" s="51">
        <v>0</v>
      </c>
      <c r="M22" s="34">
        <v>72.22</v>
      </c>
    </row>
    <row r="23" spans="2:13" ht="24.75" customHeight="1">
      <c r="B23" s="44" t="s">
        <v>14</v>
      </c>
      <c r="C23" s="27" t="s">
        <v>19</v>
      </c>
      <c r="D23" s="28">
        <v>20</v>
      </c>
      <c r="E23" s="32">
        <v>1.6</v>
      </c>
      <c r="F23" s="32">
        <v>0.27</v>
      </c>
      <c r="G23" s="32">
        <v>8.4</v>
      </c>
      <c r="H23" s="32">
        <v>11.33</v>
      </c>
      <c r="I23" s="32">
        <v>1.07</v>
      </c>
      <c r="J23" s="32">
        <v>0.12</v>
      </c>
      <c r="K23" s="32">
        <v>0.069</v>
      </c>
      <c r="L23" s="51">
        <v>0</v>
      </c>
      <c r="M23" s="34">
        <v>47</v>
      </c>
    </row>
    <row r="24" spans="2:13" ht="24.75" customHeight="1">
      <c r="B24" s="31"/>
      <c r="C24" s="148" t="s">
        <v>10</v>
      </c>
      <c r="D24" s="42"/>
      <c r="E24" s="97">
        <f aca="true" t="shared" si="2" ref="E24:M24">SUM(E17:E23)</f>
        <v>35.57</v>
      </c>
      <c r="F24" s="97">
        <f t="shared" si="2"/>
        <v>22.02</v>
      </c>
      <c r="G24" s="97">
        <f t="shared" si="2"/>
        <v>84.49000000000001</v>
      </c>
      <c r="H24" s="94">
        <f t="shared" si="2"/>
        <v>269.09999999999997</v>
      </c>
      <c r="I24" s="97">
        <f t="shared" si="2"/>
        <v>5.930000000000001</v>
      </c>
      <c r="J24" s="97">
        <f t="shared" si="2"/>
        <v>0.34299999999999997</v>
      </c>
      <c r="K24" s="97">
        <f t="shared" si="2"/>
        <v>0.47200000000000003</v>
      </c>
      <c r="L24" s="97">
        <f t="shared" si="2"/>
        <v>47.71</v>
      </c>
      <c r="M24" s="96">
        <f t="shared" si="2"/>
        <v>798.6999999999999</v>
      </c>
    </row>
    <row r="25" spans="2:13" s="24" customFormat="1" ht="21">
      <c r="B25" s="242" t="s">
        <v>16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4"/>
    </row>
    <row r="26" spans="2:13" ht="18.75">
      <c r="B26" s="41" t="s">
        <v>127</v>
      </c>
      <c r="C26" s="27" t="s">
        <v>128</v>
      </c>
      <c r="D26" s="53">
        <v>200</v>
      </c>
      <c r="E26" s="54">
        <v>6</v>
      </c>
      <c r="F26" s="54">
        <v>6.4</v>
      </c>
      <c r="G26" s="54">
        <v>9.4</v>
      </c>
      <c r="H26" s="54">
        <v>242</v>
      </c>
      <c r="I26" s="54">
        <v>0.2</v>
      </c>
      <c r="J26" s="58">
        <v>0.04</v>
      </c>
      <c r="K26" s="58">
        <v>0.26</v>
      </c>
      <c r="L26" s="54">
        <v>1.2</v>
      </c>
      <c r="M26" s="55">
        <v>114</v>
      </c>
    </row>
    <row r="27" spans="2:13" ht="18.75">
      <c r="B27" s="44" t="s">
        <v>14</v>
      </c>
      <c r="C27" s="50" t="s">
        <v>28</v>
      </c>
      <c r="D27" s="67">
        <v>25</v>
      </c>
      <c r="E27" s="67">
        <v>2.66</v>
      </c>
      <c r="F27" s="67">
        <v>3.54</v>
      </c>
      <c r="G27" s="67">
        <v>21.79</v>
      </c>
      <c r="H27" s="67">
        <v>12.81</v>
      </c>
      <c r="I27" s="67">
        <v>0.31</v>
      </c>
      <c r="J27" s="33">
        <v>0.04</v>
      </c>
      <c r="K27" s="67">
        <v>0.019</v>
      </c>
      <c r="L27" s="32">
        <f>L26*1.25</f>
        <v>1.5</v>
      </c>
      <c r="M27" s="34">
        <v>129.34</v>
      </c>
    </row>
    <row r="28" spans="2:13" ht="18.75">
      <c r="B28" s="101"/>
      <c r="C28" s="144" t="s">
        <v>10</v>
      </c>
      <c r="D28" s="160"/>
      <c r="E28" s="93">
        <f aca="true" t="shared" si="3" ref="E28:M28">SUM(E26:E27)</f>
        <v>8.66</v>
      </c>
      <c r="F28" s="93">
        <f t="shared" si="3"/>
        <v>9.940000000000001</v>
      </c>
      <c r="G28" s="93">
        <f t="shared" si="3"/>
        <v>31.189999999999998</v>
      </c>
      <c r="H28" s="93">
        <f t="shared" si="3"/>
        <v>254.81</v>
      </c>
      <c r="I28" s="93">
        <f t="shared" si="3"/>
        <v>0.51</v>
      </c>
      <c r="J28" s="163">
        <f t="shared" si="3"/>
        <v>0.08</v>
      </c>
      <c r="K28" s="93">
        <f t="shared" si="3"/>
        <v>0.279</v>
      </c>
      <c r="L28" s="69">
        <f t="shared" si="3"/>
        <v>2.7</v>
      </c>
      <c r="M28" s="170">
        <f t="shared" si="3"/>
        <v>243.34</v>
      </c>
    </row>
    <row r="29" spans="2:13" ht="20.25">
      <c r="B29" s="190" t="s">
        <v>18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2"/>
    </row>
    <row r="30" spans="2:13" ht="24.75" customHeight="1">
      <c r="B30" s="31">
        <v>24</v>
      </c>
      <c r="C30" s="171" t="s">
        <v>185</v>
      </c>
      <c r="D30" s="172">
        <v>60</v>
      </c>
      <c r="E30" s="98">
        <v>8.7</v>
      </c>
      <c r="F30" s="98">
        <v>8.6</v>
      </c>
      <c r="G30" s="46">
        <v>0</v>
      </c>
      <c r="H30" s="98">
        <v>36</v>
      </c>
      <c r="I30" s="98">
        <v>0.7</v>
      </c>
      <c r="J30" s="46">
        <v>0.02</v>
      </c>
      <c r="K30" s="46">
        <v>0.09</v>
      </c>
      <c r="L30" s="46">
        <v>0</v>
      </c>
      <c r="M30" s="99">
        <v>112</v>
      </c>
    </row>
    <row r="31" spans="2:23" ht="24.75" customHeight="1">
      <c r="B31" s="44">
        <v>206</v>
      </c>
      <c r="C31" s="50" t="s">
        <v>26</v>
      </c>
      <c r="D31" s="67">
        <v>150</v>
      </c>
      <c r="E31" s="88">
        <v>3.15</v>
      </c>
      <c r="F31" s="89">
        <v>5.1</v>
      </c>
      <c r="G31" s="88">
        <v>21.75</v>
      </c>
      <c r="H31" s="88">
        <v>40.5</v>
      </c>
      <c r="I31" s="88">
        <v>1.05</v>
      </c>
      <c r="J31" s="88">
        <v>0.15</v>
      </c>
      <c r="K31" s="88">
        <v>0.005</v>
      </c>
      <c r="L31" s="88">
        <v>5.55</v>
      </c>
      <c r="M31" s="91">
        <v>147.75</v>
      </c>
      <c r="O31" s="1"/>
      <c r="P31" s="1"/>
      <c r="Q31" s="1"/>
      <c r="R31" s="1"/>
      <c r="S31" s="1"/>
      <c r="T31" s="1"/>
      <c r="U31" s="1"/>
      <c r="V31" s="1"/>
      <c r="W31" s="1"/>
    </row>
    <row r="32" spans="2:13" ht="24.75" customHeight="1">
      <c r="B32" s="41" t="s">
        <v>14</v>
      </c>
      <c r="C32" s="92" t="s">
        <v>19</v>
      </c>
      <c r="D32" s="67">
        <v>40</v>
      </c>
      <c r="E32" s="32">
        <v>3.2</v>
      </c>
      <c r="F32" s="67">
        <v>0.54</v>
      </c>
      <c r="G32" s="32">
        <v>16.8</v>
      </c>
      <c r="H32" s="67">
        <v>22.66</v>
      </c>
      <c r="I32" s="67">
        <v>2.14</v>
      </c>
      <c r="J32" s="33">
        <v>0.24</v>
      </c>
      <c r="K32" s="132">
        <v>0.138</v>
      </c>
      <c r="L32" s="51">
        <v>0</v>
      </c>
      <c r="M32" s="34">
        <v>94</v>
      </c>
    </row>
    <row r="33" spans="2:13" ht="24.75" customHeight="1">
      <c r="B33" s="66">
        <v>264</v>
      </c>
      <c r="C33" s="49" t="s">
        <v>56</v>
      </c>
      <c r="D33" s="67">
        <v>200</v>
      </c>
      <c r="E33" s="32">
        <v>0.09</v>
      </c>
      <c r="F33" s="29">
        <v>0</v>
      </c>
      <c r="G33" s="32">
        <v>13</v>
      </c>
      <c r="H33" s="32">
        <v>12</v>
      </c>
      <c r="I33" s="32">
        <v>0.8</v>
      </c>
      <c r="J33" s="29">
        <v>0</v>
      </c>
      <c r="K33" s="29">
        <v>0</v>
      </c>
      <c r="L33" s="29">
        <v>0</v>
      </c>
      <c r="M33" s="30">
        <v>59.85</v>
      </c>
    </row>
    <row r="34" spans="2:13" ht="24.75" customHeight="1">
      <c r="B34" s="66"/>
      <c r="C34" s="148" t="s">
        <v>10</v>
      </c>
      <c r="D34" s="67"/>
      <c r="E34" s="173">
        <f>SUM(E30:E33)</f>
        <v>15.14</v>
      </c>
      <c r="F34" s="173">
        <f aca="true" t="shared" si="4" ref="F34:M34">SUM(F30:F33)</f>
        <v>14.239999999999998</v>
      </c>
      <c r="G34" s="173">
        <f t="shared" si="4"/>
        <v>51.55</v>
      </c>
      <c r="H34" s="173">
        <f t="shared" si="4"/>
        <v>111.16</v>
      </c>
      <c r="I34" s="173">
        <f t="shared" si="4"/>
        <v>4.69</v>
      </c>
      <c r="J34" s="173">
        <f t="shared" si="4"/>
        <v>0.41</v>
      </c>
      <c r="K34" s="173">
        <f t="shared" si="4"/>
        <v>0.233</v>
      </c>
      <c r="L34" s="173">
        <f t="shared" si="4"/>
        <v>5.55</v>
      </c>
      <c r="M34" s="174">
        <f t="shared" si="4"/>
        <v>413.6</v>
      </c>
    </row>
    <row r="35" spans="2:13" ht="15.75">
      <c r="B35" s="101"/>
      <c r="C35" s="102"/>
      <c r="D35" s="103"/>
      <c r="E35" s="102"/>
      <c r="F35" s="102"/>
      <c r="G35" s="102"/>
      <c r="H35" s="102"/>
      <c r="I35" s="102"/>
      <c r="J35" s="102"/>
      <c r="K35" s="102"/>
      <c r="L35" s="102"/>
      <c r="M35" s="142"/>
    </row>
    <row r="36" spans="2:13" ht="15.75">
      <c r="B36" s="101"/>
      <c r="C36" s="106" t="s">
        <v>20</v>
      </c>
      <c r="D36" s="103"/>
      <c r="E36" s="107">
        <f>E34+E28+E24+E15+E12</f>
        <v>74.47</v>
      </c>
      <c r="F36" s="107">
        <f aca="true" t="shared" si="5" ref="F36:M36">F34+F28+F24+F15+F12</f>
        <v>65.76</v>
      </c>
      <c r="G36" s="107">
        <f t="shared" si="5"/>
        <v>264.22</v>
      </c>
      <c r="H36" s="107">
        <f t="shared" si="5"/>
        <v>815.4799999999999</v>
      </c>
      <c r="I36" s="107">
        <f t="shared" si="5"/>
        <v>18.330000000000002</v>
      </c>
      <c r="J36" s="107">
        <f t="shared" si="5"/>
        <v>1.191</v>
      </c>
      <c r="K36" s="107">
        <f t="shared" si="5"/>
        <v>1.278</v>
      </c>
      <c r="L36" s="107">
        <f t="shared" si="5"/>
        <v>70.66</v>
      </c>
      <c r="M36" s="109">
        <f t="shared" si="5"/>
        <v>2052.6099999999997</v>
      </c>
    </row>
    <row r="37" spans="2:13" ht="15.75">
      <c r="B37" s="101"/>
      <c r="C37" s="108" t="s">
        <v>21</v>
      </c>
      <c r="D37" s="103"/>
      <c r="E37" s="107">
        <v>54</v>
      </c>
      <c r="F37" s="107">
        <v>60</v>
      </c>
      <c r="G37" s="107">
        <v>261</v>
      </c>
      <c r="H37" s="107">
        <v>800</v>
      </c>
      <c r="I37" s="107">
        <v>10</v>
      </c>
      <c r="J37" s="107">
        <v>0.8</v>
      </c>
      <c r="K37" s="107">
        <v>0.9</v>
      </c>
      <c r="L37" s="107">
        <v>45</v>
      </c>
      <c r="M37" s="109">
        <v>1800</v>
      </c>
    </row>
    <row r="38" spans="2:13" ht="32.25" thickBot="1">
      <c r="B38" s="110"/>
      <c r="C38" s="111" t="s">
        <v>22</v>
      </c>
      <c r="D38" s="112"/>
      <c r="E38" s="113">
        <f aca="true" t="shared" si="6" ref="E38:M38">E36*100/E37</f>
        <v>137.90740740740742</v>
      </c>
      <c r="F38" s="113">
        <f t="shared" si="6"/>
        <v>109.60000000000001</v>
      </c>
      <c r="G38" s="113">
        <f t="shared" si="6"/>
        <v>101.2337164750958</v>
      </c>
      <c r="H38" s="113">
        <f t="shared" si="6"/>
        <v>101.93499999999999</v>
      </c>
      <c r="I38" s="113">
        <f t="shared" si="6"/>
        <v>183.3</v>
      </c>
      <c r="J38" s="113">
        <f t="shared" si="6"/>
        <v>148.875</v>
      </c>
      <c r="K38" s="113">
        <f t="shared" si="6"/>
        <v>142</v>
      </c>
      <c r="L38" s="113">
        <f t="shared" si="6"/>
        <v>157.0222222222222</v>
      </c>
      <c r="M38" s="114">
        <f t="shared" si="6"/>
        <v>114.03388888888887</v>
      </c>
    </row>
    <row r="39" spans="2:13" ht="15.75">
      <c r="B39" s="3"/>
      <c r="C39" s="4"/>
      <c r="D39" s="3"/>
      <c r="E39" s="6"/>
      <c r="F39" s="6"/>
      <c r="G39" s="6"/>
      <c r="H39" s="6"/>
      <c r="I39" s="6"/>
      <c r="J39" s="6"/>
      <c r="K39" s="6"/>
      <c r="L39" s="6"/>
      <c r="M39" s="6"/>
    </row>
  </sheetData>
  <sheetProtection/>
  <mergeCells count="15">
    <mergeCell ref="B8:M8"/>
    <mergeCell ref="B16:M16"/>
    <mergeCell ref="G6:G7"/>
    <mergeCell ref="H6:I6"/>
    <mergeCell ref="B13:M13"/>
    <mergeCell ref="B1:C1"/>
    <mergeCell ref="B25:M25"/>
    <mergeCell ref="B29:M29"/>
    <mergeCell ref="B6:B7"/>
    <mergeCell ref="C6:C7"/>
    <mergeCell ref="D6:D7"/>
    <mergeCell ref="E6:E7"/>
    <mergeCell ref="F6:F7"/>
    <mergeCell ref="J6:L6"/>
    <mergeCell ref="M6:M7"/>
  </mergeCells>
  <printOptions/>
  <pageMargins left="0.85" right="0" top="0.15748031496062992" bottom="0.15748031496062992" header="0.31496062992125984" footer="0.31496062992125984"/>
  <pageSetup horizontalDpi="600" verticalDpi="600" orientation="landscape" paperSize="9" scale="64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3:M18"/>
  <sheetViews>
    <sheetView zoomScale="75" zoomScaleNormal="75" workbookViewId="0" topLeftCell="A1">
      <selection activeCell="A1" sqref="A1:IV1"/>
    </sheetView>
  </sheetViews>
  <sheetFormatPr defaultColWidth="9.140625" defaultRowHeight="15"/>
  <cols>
    <col min="1" max="1" width="5.140625" style="0" customWidth="1"/>
    <col min="2" max="2" width="9.140625" style="2" customWidth="1"/>
    <col min="3" max="3" width="36.8515625" style="2" customWidth="1"/>
    <col min="4" max="4" width="15.7109375" style="2" customWidth="1"/>
    <col min="5" max="6" width="15.140625" style="2" customWidth="1"/>
    <col min="7" max="8" width="14.7109375" style="2" customWidth="1"/>
    <col min="9" max="9" width="14.8515625" style="2" customWidth="1"/>
    <col min="10" max="10" width="14.7109375" style="2" customWidth="1"/>
    <col min="11" max="11" width="14.8515625" style="2" customWidth="1"/>
    <col min="12" max="12" width="17.00390625" style="2" customWidth="1"/>
  </cols>
  <sheetData>
    <row r="3" spans="2:12" ht="20.25">
      <c r="B3" s="16" t="s">
        <v>117</v>
      </c>
      <c r="C3" s="16"/>
      <c r="D3"/>
      <c r="E3"/>
      <c r="F3"/>
      <c r="G3"/>
      <c r="H3"/>
      <c r="I3"/>
      <c r="J3"/>
      <c r="K3"/>
      <c r="L3"/>
    </row>
    <row r="5" ht="16.5" thickBot="1"/>
    <row r="6" spans="2:12" ht="15.75" customHeight="1">
      <c r="B6" s="196" t="s">
        <v>68</v>
      </c>
      <c r="C6" s="193" t="s">
        <v>69</v>
      </c>
      <c r="D6" s="247" t="s">
        <v>0</v>
      </c>
      <c r="E6" s="208" t="s">
        <v>71</v>
      </c>
      <c r="F6" s="208" t="s">
        <v>1</v>
      </c>
      <c r="G6" s="208" t="s">
        <v>2</v>
      </c>
      <c r="H6" s="209"/>
      <c r="I6" s="208" t="s">
        <v>3</v>
      </c>
      <c r="J6" s="209"/>
      <c r="K6" s="209"/>
      <c r="L6" s="210" t="s">
        <v>4</v>
      </c>
    </row>
    <row r="7" spans="2:12" ht="33.75" customHeight="1" thickBot="1">
      <c r="B7" s="245"/>
      <c r="C7" s="246"/>
      <c r="D7" s="248"/>
      <c r="E7" s="212"/>
      <c r="F7" s="212"/>
      <c r="G7" s="25" t="s">
        <v>5</v>
      </c>
      <c r="H7" s="25" t="s">
        <v>6</v>
      </c>
      <c r="I7" s="25" t="s">
        <v>50</v>
      </c>
      <c r="J7" s="25" t="s">
        <v>51</v>
      </c>
      <c r="K7" s="25" t="s">
        <v>7</v>
      </c>
      <c r="L7" s="211"/>
    </row>
    <row r="8" spans="2:13" ht="31.5" customHeight="1">
      <c r="B8" s="176" t="s">
        <v>187</v>
      </c>
      <c r="C8" s="177"/>
      <c r="D8" s="182">
        <f>' Сад  день 1  '!E36+'Сад день 2'!E35+' Сад   день 3  '!E37+'Сад  день 4  '!E35+'Сад   день 5'!E36+'Сад  день 6 '!E36+'Сад  день 7  '!E37+'Сад  день 8 '!E35+'Сад  день 9   '!E36+'Сад  день 10  '!E36</f>
        <v>796.1320000000002</v>
      </c>
      <c r="E8" s="183">
        <f>' Сад  день 1  '!F36+'Сад день 2'!F35+' Сад   день 3  '!F37+'Сад  день 4  '!F35+'Сад   день 5'!F36+'Сад  день 6 '!F36+'Сад  день 7  '!F37+'Сад  день 8 '!F35+'Сад  день 9   '!F36+'Сад  день 10  '!F36</f>
        <v>723.18</v>
      </c>
      <c r="F8" s="183">
        <f>' Сад  день 1  '!G36+'Сад день 2'!G35+' Сад   день 3  '!G37+'Сад  день 4  '!G35+'Сад   день 5'!G36+'Сад  день 6 '!G36+'Сад  день 7  '!G37+'Сад  день 8 '!G35+'Сад  день 9   '!G36+'Сад  день 10  '!G36</f>
        <v>2922.9539999999997</v>
      </c>
      <c r="G8" s="183">
        <f>' Сад  день 1  '!H36+'Сад день 2'!H35+' Сад   день 3  '!H37+'Сад  день 4  '!H35+'Сад   день 5'!H36+'Сад  день 6 '!H36+'Сад  день 7  '!H37+'Сад  день 8 '!H35+'Сад  день 9   '!H36+'Сад  день 10  '!H36</f>
        <v>8667.85</v>
      </c>
      <c r="H8" s="183">
        <f>' Сад  день 1  '!I36+'Сад день 2'!I35+' Сад   день 3  '!I37+'Сад  день 4  '!I35+'Сад   день 5'!I36+'Сад  день 6 '!I36+'Сад  день 7  '!I37+'Сад  день 8 '!I35+'Сад  день 9   '!I36+'Сад  день 10  '!I36</f>
        <v>209.982</v>
      </c>
      <c r="I8" s="183">
        <f>' Сад  день 1  '!J36+'Сад день 2'!J35+' Сад   день 3  '!J37+'Сад  день 4  '!J35+'Сад   день 5'!J36+'Сад  день 6 '!J36+'Сад  день 7  '!J37+'Сад  день 8 '!J35+'Сад  день 9   '!J36+'Сад  день 10  '!J36</f>
        <v>13.284000000000002</v>
      </c>
      <c r="J8" s="183">
        <f>' Сад  день 1  '!K36+'Сад день 2'!K35+' Сад   день 3  '!K37+'Сад  день 4  '!K35+'Сад   день 5'!K36+'Сад  день 6 '!K36+'Сад  день 7  '!K37+'Сад  день 8 '!K35+'Сад  день 9   '!K36+'Сад  день 10  '!K36</f>
        <v>14.968</v>
      </c>
      <c r="K8" s="183">
        <f>' Сад  день 1  '!L36+'Сад день 2'!L35+' Сад   день 3  '!L37+'Сад  день 4  '!L35+'Сад   день 5'!L36+'Сад  день 6 '!L36+'Сад  день 7  '!L37+'Сад  день 8 '!L35+'Сад  день 9   '!L36+'Сад  день 10  '!L36</f>
        <v>914.9929999999999</v>
      </c>
      <c r="L8" s="184">
        <f>' Сад  день 1  '!M36+'Сад день 2'!M35+' Сад   день 3  '!M37+'Сад  день 4  '!M35+'Сад   день 5'!M36+'Сад  день 6 '!M36+'Сад  день 7  '!M37+'Сад  день 8 '!M35+'Сад  день 9   '!M36+'Сад  день 10  '!M36</f>
        <v>21278.9</v>
      </c>
      <c r="M8" s="2"/>
    </row>
    <row r="9" spans="2:13" ht="31.5" customHeight="1">
      <c r="B9" s="178" t="s">
        <v>188</v>
      </c>
      <c r="C9" s="179"/>
      <c r="D9" s="185">
        <f>' Сад  день 1  '!E37+'Сад день 2'!E36+' Сад   день 3  '!E38+'Сад  день 4  '!E36+'Сад   день 5'!E37+'Сад  день 6 '!E37+'Сад  день 7  '!E38+'Сад  день 8 '!E36+'Сад  день 9   '!E37+'Сад  день 10  '!E37</f>
        <v>540</v>
      </c>
      <c r="E9" s="175">
        <f>' Сад  день 1  '!F37+'Сад день 2'!F36+' Сад   день 3  '!F38+'Сад  день 4  '!F36+'Сад   день 5'!F37+'Сад  день 6 '!F37+'Сад  день 7  '!F38+'Сад  день 8 '!F36+'Сад  день 9   '!F37+'Сад  день 10  '!F37</f>
        <v>600</v>
      </c>
      <c r="F9" s="175">
        <f>' Сад  день 1  '!G37+'Сад день 2'!G36+' Сад   день 3  '!G38+'Сад  день 4  '!G36+'Сад   день 5'!G37+'Сад  день 6 '!G37+'Сад  день 7  '!G38+'Сад  день 8 '!G36+'Сад  день 9   '!G37+'Сад  день 10  '!G37</f>
        <v>2610</v>
      </c>
      <c r="G9" s="175">
        <f>' Сад  день 1  '!H37+'Сад день 2'!H36+' Сад   день 3  '!H38+'Сад  день 4  '!H36+'Сад   день 5'!H37+'Сад  день 6 '!H37+'Сад  день 7  '!H38+'Сад  день 8 '!H36+'Сад  день 9   '!H37+'Сад  день 10  '!H37</f>
        <v>8000</v>
      </c>
      <c r="H9" s="175">
        <f>' Сад  день 1  '!I37+'Сад день 2'!I36+' Сад   день 3  '!I38+'Сад  день 4  '!I36+'Сад   день 5'!I37+'Сад  день 6 '!I37+'Сад  день 7  '!I38+'Сад  день 8 '!I36+'Сад  день 9   '!I37+'Сад  день 10  '!I37</f>
        <v>100</v>
      </c>
      <c r="I9" s="175">
        <f>' Сад  день 1  '!J37+'Сад день 2'!J36+' Сад   день 3  '!J38+'Сад  день 4  '!J36+'Сад   день 5'!J37+'Сад  день 6 '!J37+'Сад  день 7  '!J38+'Сад  день 8 '!J36+'Сад  день 9   '!J37+'Сад  день 10  '!J37</f>
        <v>7.999999999999999</v>
      </c>
      <c r="J9" s="175">
        <f>' Сад  день 1  '!K37+'Сад день 2'!K36+' Сад   день 3  '!K38+'Сад  день 4  '!K36+'Сад   день 5'!K37+'Сад  день 6 '!K37+'Сад  день 7  '!K38+'Сад  день 8 '!K36+'Сад  день 9   '!K37+'Сад  день 10  '!K37</f>
        <v>9.000000000000002</v>
      </c>
      <c r="K9" s="175">
        <f>' Сад  день 1  '!L37+'Сад день 2'!L36+' Сад   день 3  '!L38+'Сад  день 4  '!L36+'Сад   день 5'!L37+'Сад  день 6 '!L37+'Сад  день 7  '!L38+'Сад  день 8 '!L36+'Сад  день 9   '!L37+'Сад  день 10  '!L37</f>
        <v>450</v>
      </c>
      <c r="L9" s="186">
        <f>' Сад  день 1  '!M37+'Сад день 2'!M36+' Сад   день 3  '!M38+'Сад  день 4  '!M36+'Сад   день 5'!M37+'Сад  день 6 '!M37+'Сад  день 7  '!M38+'Сад  день 8 '!M36+'Сад  день 9   '!M37+'Сад  день 10  '!M37</f>
        <v>18000</v>
      </c>
      <c r="M9" s="2"/>
    </row>
    <row r="10" spans="2:13" ht="36" customHeight="1" thickBot="1">
      <c r="B10" s="180" t="s">
        <v>189</v>
      </c>
      <c r="C10" s="181"/>
      <c r="D10" s="187">
        <f>(' Сад  день 1  '!E38+'Сад день 2'!E37+' Сад   день 3  '!E39+'Сад  день 4  '!E37+'Сад   день 5'!E38+'Сад  день 6 '!E38+'Сад  день 7  '!E39+'Сад  день 8 '!E37+'Сад  день 9   '!E38+'Сад  день 10  '!E38)/10</f>
        <v>147.43185185185186</v>
      </c>
      <c r="E10" s="188">
        <f>(' Сад  день 1  '!F38+'Сад день 2'!F37+' Сад   день 3  '!F39+'Сад  день 4  '!F37+'Сад   день 5'!F38+'Сад  день 6 '!F38+'Сад  день 7  '!F39+'Сад  день 8 '!F37+'Сад  день 9   '!F38+'Сад  день 10  '!F38)/10</f>
        <v>120.53</v>
      </c>
      <c r="F10" s="188">
        <f>(' Сад  день 1  '!G38+'Сад день 2'!G37+' Сад   день 3  '!G39+'Сад  день 4  '!G37+'Сад   день 5'!G38+'Сад  день 6 '!G38+'Сад  день 7  '!G39+'Сад  день 8 '!G37+'Сад  день 9   '!G38+'Сад  день 10  '!G38)/10</f>
        <v>111.99057471264368</v>
      </c>
      <c r="G10" s="188">
        <f>(' Сад  день 1  '!H38+'Сад день 2'!H37+' Сад   день 3  '!H39+'Сад  день 4  '!H37+'Сад   день 5'!H38+'Сад  день 6 '!H38+'Сад  день 7  '!H39+'Сад  день 8 '!H37+'Сад  день 9   '!H38+'Сад  день 10  '!H38)/10</f>
        <v>108.34812500000001</v>
      </c>
      <c r="H10" s="188">
        <f>(' Сад  день 1  '!I38+'Сад день 2'!I37+' Сад   день 3  '!I39+'Сад  день 4  '!I37+'Сад   день 5'!I38+'Сад  день 6 '!I38+'Сад  день 7  '!I39+'Сад  день 8 '!I37+'Сад  день 9   '!I38+'Сад  день 10  '!I38)/10</f>
        <v>209.98200000000003</v>
      </c>
      <c r="I10" s="188">
        <f>(' Сад  день 1  '!J38+'Сад день 2'!J37+' Сад   день 3  '!J39+'Сад  день 4  '!J37+'Сад   день 5'!J38+'Сад  день 6 '!J38+'Сад  день 7  '!J39+'Сад  день 8 '!J37+'Сад  день 9   '!J38+'Сад  день 10  '!J38)/10</f>
        <v>166.05</v>
      </c>
      <c r="J10" s="188">
        <f>(' Сад  день 1  '!K38+'Сад день 2'!K37+' Сад   день 3  '!K39+'Сад  день 4  '!K37+'Сад   день 5'!K38+'Сад  день 6 '!K38+'Сад  день 7  '!K39+'Сад  день 8 '!K37+'Сад  день 9   '!K38+'Сад  день 10  '!K38)/10</f>
        <v>166.3111111111111</v>
      </c>
      <c r="K10" s="188">
        <f>(' Сад  день 1  '!L38+'Сад день 2'!L37+' Сад   день 3  '!L39+'Сад  день 4  '!L37+'Сад   день 5'!L38+'Сад  день 6 '!L38+'Сад  день 7  '!L39+'Сад  день 8 '!L37+'Сад  день 9   '!L38+'Сад  день 10  '!L38)/10</f>
        <v>203.33177777777777</v>
      </c>
      <c r="L10" s="189">
        <f>(' Сад  день 1  '!M38+'Сад день 2'!M37+' Сад   день 3  '!M39+'Сад  день 4  '!M37+'Сад   день 5'!M38+'Сад  день 6 '!M38+'Сад  день 7  '!M39+'Сад  день 8 '!M37+'Сад  день 9   '!M38+'Сад  день 10  '!M38)/10</f>
        <v>118.21611111111113</v>
      </c>
      <c r="M10" s="2"/>
    </row>
    <row r="12" ht="15.75">
      <c r="A12" t="s">
        <v>190</v>
      </c>
    </row>
    <row r="14" ht="15.75">
      <c r="B14" s="2" t="s">
        <v>191</v>
      </c>
    </row>
    <row r="18" spans="4:11" ht="15.75">
      <c r="D18" s="7"/>
      <c r="E18" s="7"/>
      <c r="F18" s="7"/>
      <c r="G18" s="7"/>
      <c r="H18" s="7"/>
      <c r="I18" s="7"/>
      <c r="J18" s="7"/>
      <c r="K18" s="7"/>
    </row>
  </sheetData>
  <sheetProtection/>
  <mergeCells count="8">
    <mergeCell ref="B6:B7"/>
    <mergeCell ref="C6:C7"/>
    <mergeCell ref="D6:D7"/>
    <mergeCell ref="E6:E7"/>
    <mergeCell ref="I6:K6"/>
    <mergeCell ref="L6:L7"/>
    <mergeCell ref="F6:F7"/>
    <mergeCell ref="G6:H6"/>
  </mergeCells>
  <printOptions/>
  <pageMargins left="0.85" right="0" top="0.15748031496062992" bottom="0.15748031496062992" header="0.31496062992125984" footer="0.31496062992125984"/>
  <pageSetup horizontalDpi="600" verticalDpi="600" orientation="landscape" paperSize="9" scale="6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W39"/>
  <sheetViews>
    <sheetView zoomScale="75" zoomScaleNormal="75" workbookViewId="0" topLeftCell="A20">
      <selection activeCell="E35" sqref="E35"/>
    </sheetView>
  </sheetViews>
  <sheetFormatPr defaultColWidth="9.140625" defaultRowHeight="15"/>
  <cols>
    <col min="1" max="1" width="4.421875" style="0" customWidth="1"/>
    <col min="2" max="2" width="9.140625" style="2" customWidth="1"/>
    <col min="3" max="3" width="32.00390625" style="2" customWidth="1"/>
    <col min="4" max="4" width="16.00390625" style="2" customWidth="1"/>
    <col min="5" max="5" width="16.7109375" style="2" customWidth="1"/>
    <col min="6" max="6" width="15.421875" style="2" customWidth="1"/>
    <col min="7" max="7" width="15.7109375" style="2" customWidth="1"/>
    <col min="8" max="8" width="16.00390625" style="2" customWidth="1"/>
    <col min="9" max="9" width="15.28125" style="2" customWidth="1"/>
    <col min="10" max="10" width="15.57421875" style="2" customWidth="1"/>
    <col min="11" max="11" width="14.8515625" style="2" customWidth="1"/>
    <col min="12" max="12" width="15.140625" style="2" customWidth="1"/>
    <col min="13" max="13" width="16.8515625" style="2" customWidth="1"/>
  </cols>
  <sheetData>
    <row r="1" ht="33" customHeight="1">
      <c r="B1" s="2">
        <v>2</v>
      </c>
    </row>
    <row r="2" spans="2:13" ht="20.25">
      <c r="B2" s="15" t="s">
        <v>120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21">
      <c r="B3" s="16" t="s">
        <v>119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21">
      <c r="B4" s="16" t="s">
        <v>117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ht="21" thickBot="1">
      <c r="B5" s="15" t="s">
        <v>118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5.75" customHeight="1">
      <c r="B6" s="196" t="s">
        <v>68</v>
      </c>
      <c r="C6" s="208" t="s">
        <v>69</v>
      </c>
      <c r="D6" s="208" t="s">
        <v>70</v>
      </c>
      <c r="E6" s="208" t="s">
        <v>0</v>
      </c>
      <c r="F6" s="208" t="s">
        <v>71</v>
      </c>
      <c r="G6" s="208" t="s">
        <v>1</v>
      </c>
      <c r="H6" s="208" t="s">
        <v>2</v>
      </c>
      <c r="I6" s="209"/>
      <c r="J6" s="208" t="s">
        <v>3</v>
      </c>
      <c r="K6" s="209"/>
      <c r="L6" s="209"/>
      <c r="M6" s="210" t="s">
        <v>4</v>
      </c>
    </row>
    <row r="7" spans="2:13" ht="33.75" customHeight="1" thickBot="1">
      <c r="B7" s="197"/>
      <c r="C7" s="212"/>
      <c r="D7" s="212"/>
      <c r="E7" s="212"/>
      <c r="F7" s="212"/>
      <c r="G7" s="212"/>
      <c r="H7" s="25" t="s">
        <v>5</v>
      </c>
      <c r="I7" s="25" t="s">
        <v>6</v>
      </c>
      <c r="J7" s="25" t="s">
        <v>50</v>
      </c>
      <c r="K7" s="25" t="s">
        <v>51</v>
      </c>
      <c r="L7" s="25" t="s">
        <v>7</v>
      </c>
      <c r="M7" s="211"/>
    </row>
    <row r="8" spans="2:13" ht="20.25">
      <c r="B8" s="213" t="s">
        <v>8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5"/>
    </row>
    <row r="9" spans="2:13" ht="42.75" customHeight="1">
      <c r="B9" s="81" t="s">
        <v>90</v>
      </c>
      <c r="C9" s="27" t="s">
        <v>130</v>
      </c>
      <c r="D9" s="29">
        <v>200</v>
      </c>
      <c r="E9" s="29">
        <v>7.08</v>
      </c>
      <c r="F9" s="29">
        <v>10.96</v>
      </c>
      <c r="G9" s="29">
        <v>42.084</v>
      </c>
      <c r="H9" s="32">
        <v>25.2</v>
      </c>
      <c r="I9" s="29">
        <v>0.95</v>
      </c>
      <c r="J9" s="29">
        <v>0.144</v>
      </c>
      <c r="K9" s="29">
        <v>0.018</v>
      </c>
      <c r="L9" s="29"/>
      <c r="M9" s="34">
        <v>226.3</v>
      </c>
    </row>
    <row r="10" spans="2:13" ht="27.75" customHeight="1">
      <c r="B10" s="41" t="s">
        <v>131</v>
      </c>
      <c r="C10" s="82" t="s">
        <v>132</v>
      </c>
      <c r="D10" s="29" t="s">
        <v>133</v>
      </c>
      <c r="E10" s="29">
        <v>3.24</v>
      </c>
      <c r="F10" s="29">
        <v>0.54</v>
      </c>
      <c r="G10" s="33">
        <v>23.3</v>
      </c>
      <c r="H10" s="29">
        <v>24.06</v>
      </c>
      <c r="I10" s="29">
        <v>2.27</v>
      </c>
      <c r="J10" s="29">
        <v>0.24</v>
      </c>
      <c r="K10" s="33">
        <v>0.07</v>
      </c>
      <c r="L10" s="29">
        <v>0.05</v>
      </c>
      <c r="M10" s="34">
        <v>131.5</v>
      </c>
    </row>
    <row r="11" spans="2:13" ht="37.5">
      <c r="B11" s="41" t="s">
        <v>94</v>
      </c>
      <c r="C11" s="45" t="s">
        <v>134</v>
      </c>
      <c r="D11" s="46">
        <v>200</v>
      </c>
      <c r="E11" s="29">
        <v>3.47</v>
      </c>
      <c r="F11" s="29">
        <v>2.66</v>
      </c>
      <c r="G11" s="29">
        <v>28.33</v>
      </c>
      <c r="H11" s="29">
        <v>37.73</v>
      </c>
      <c r="I11" s="29">
        <v>0</v>
      </c>
      <c r="J11" s="33">
        <v>0.028</v>
      </c>
      <c r="K11" s="33">
        <v>0.08</v>
      </c>
      <c r="L11" s="29">
        <v>0.4</v>
      </c>
      <c r="M11" s="30">
        <v>126.47</v>
      </c>
    </row>
    <row r="12" spans="2:13" ht="18.75">
      <c r="B12" s="83"/>
      <c r="C12" s="84" t="s">
        <v>10</v>
      </c>
      <c r="D12" s="85"/>
      <c r="E12" s="84">
        <f aca="true" t="shared" si="0" ref="E12:M12">SUM(E9:E11)</f>
        <v>13.790000000000001</v>
      </c>
      <c r="F12" s="84">
        <f t="shared" si="0"/>
        <v>14.16</v>
      </c>
      <c r="G12" s="84">
        <f t="shared" si="0"/>
        <v>93.714</v>
      </c>
      <c r="H12" s="84">
        <f t="shared" si="0"/>
        <v>86.99</v>
      </c>
      <c r="I12" s="84">
        <f t="shared" si="0"/>
        <v>3.2199999999999998</v>
      </c>
      <c r="J12" s="84">
        <f t="shared" si="0"/>
        <v>0.41200000000000003</v>
      </c>
      <c r="K12" s="84">
        <f t="shared" si="0"/>
        <v>0.168</v>
      </c>
      <c r="L12" s="84">
        <f t="shared" si="0"/>
        <v>0.45</v>
      </c>
      <c r="M12" s="86">
        <f t="shared" si="0"/>
        <v>484.27</v>
      </c>
    </row>
    <row r="13" spans="2:13" ht="20.25">
      <c r="B13" s="200" t="s">
        <v>186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</row>
    <row r="14" spans="2:13" ht="18.75">
      <c r="B14" s="41" t="s">
        <v>14</v>
      </c>
      <c r="C14" s="37" t="s">
        <v>54</v>
      </c>
      <c r="D14" s="42">
        <v>160</v>
      </c>
      <c r="E14" s="29">
        <v>0.69</v>
      </c>
      <c r="F14" s="29">
        <v>0.51</v>
      </c>
      <c r="G14" s="29">
        <v>17.61</v>
      </c>
      <c r="H14" s="29">
        <v>32.49</v>
      </c>
      <c r="I14" s="29">
        <v>3.9</v>
      </c>
      <c r="J14" s="29">
        <v>0</v>
      </c>
      <c r="K14" s="29">
        <v>0.04</v>
      </c>
      <c r="L14" s="29">
        <v>14.23</v>
      </c>
      <c r="M14" s="30">
        <v>79</v>
      </c>
    </row>
    <row r="15" spans="2:13" ht="18.75">
      <c r="B15" s="35"/>
      <c r="C15" s="36" t="s">
        <v>10</v>
      </c>
      <c r="D15" s="37"/>
      <c r="E15" s="36">
        <f aca="true" t="shared" si="1" ref="E15:M15">SUM(E14:E14)</f>
        <v>0.69</v>
      </c>
      <c r="F15" s="36">
        <f t="shared" si="1"/>
        <v>0.51</v>
      </c>
      <c r="G15" s="36">
        <f t="shared" si="1"/>
        <v>17.61</v>
      </c>
      <c r="H15" s="36">
        <f t="shared" si="1"/>
        <v>32.49</v>
      </c>
      <c r="I15" s="36">
        <f t="shared" si="1"/>
        <v>3.9</v>
      </c>
      <c r="J15" s="43">
        <v>0</v>
      </c>
      <c r="K15" s="36">
        <f t="shared" si="1"/>
        <v>0.04</v>
      </c>
      <c r="L15" s="36">
        <f t="shared" si="1"/>
        <v>14.23</v>
      </c>
      <c r="M15" s="38">
        <f t="shared" si="1"/>
        <v>79</v>
      </c>
    </row>
    <row r="16" spans="2:13" ht="20.25">
      <c r="B16" s="216" t="s">
        <v>11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8"/>
    </row>
    <row r="17" spans="2:13" ht="18.75">
      <c r="B17" s="81" t="s">
        <v>14</v>
      </c>
      <c r="C17" s="45" t="s">
        <v>144</v>
      </c>
      <c r="D17" s="29">
        <v>60</v>
      </c>
      <c r="E17" s="29">
        <v>0.42</v>
      </c>
      <c r="F17" s="29">
        <v>0.05</v>
      </c>
      <c r="G17" s="29">
        <v>1.25</v>
      </c>
      <c r="H17" s="29">
        <v>10.25</v>
      </c>
      <c r="I17" s="33">
        <v>0.29</v>
      </c>
      <c r="J17" s="33">
        <v>0.01</v>
      </c>
      <c r="K17" s="33">
        <v>0.01</v>
      </c>
      <c r="L17" s="33">
        <v>4.22</v>
      </c>
      <c r="M17" s="34">
        <v>6.6</v>
      </c>
    </row>
    <row r="18" spans="2:23" ht="38.25" customHeight="1">
      <c r="B18" s="44">
        <v>56</v>
      </c>
      <c r="C18" s="82" t="s">
        <v>152</v>
      </c>
      <c r="D18" s="67" t="s">
        <v>113</v>
      </c>
      <c r="E18" s="67">
        <v>5.56</v>
      </c>
      <c r="F18" s="67">
        <v>7.09</v>
      </c>
      <c r="G18" s="67">
        <v>14.09</v>
      </c>
      <c r="H18" s="67">
        <v>64.13</v>
      </c>
      <c r="I18" s="33">
        <v>0.576</v>
      </c>
      <c r="J18" s="33">
        <v>0.05</v>
      </c>
      <c r="K18" s="33">
        <v>0.07</v>
      </c>
      <c r="L18" s="33">
        <v>18.78</v>
      </c>
      <c r="M18" s="87">
        <v>177.35</v>
      </c>
      <c r="O18" s="9"/>
      <c r="P18" s="9"/>
      <c r="Q18" s="9"/>
      <c r="R18" s="9"/>
      <c r="S18" s="9"/>
      <c r="T18" s="9"/>
      <c r="U18" s="9"/>
      <c r="V18" s="9"/>
      <c r="W18" s="9"/>
    </row>
    <row r="19" spans="2:23" ht="37.5">
      <c r="B19" s="44" t="s">
        <v>81</v>
      </c>
      <c r="C19" s="50" t="s">
        <v>59</v>
      </c>
      <c r="D19" s="67">
        <v>140</v>
      </c>
      <c r="E19" s="67">
        <v>14.54</v>
      </c>
      <c r="F19" s="67">
        <v>8.04</v>
      </c>
      <c r="G19" s="32">
        <v>7.5</v>
      </c>
      <c r="H19" s="67">
        <v>66.92</v>
      </c>
      <c r="I19" s="33">
        <v>0.01</v>
      </c>
      <c r="J19" s="33">
        <v>0.15</v>
      </c>
      <c r="K19" s="33">
        <v>0.08</v>
      </c>
      <c r="L19" s="33">
        <v>1.61</v>
      </c>
      <c r="M19" s="87">
        <v>160.54</v>
      </c>
      <c r="O19" s="1"/>
      <c r="P19" s="1"/>
      <c r="Q19" s="1"/>
      <c r="R19" s="1"/>
      <c r="S19" s="1"/>
      <c r="T19" s="1"/>
      <c r="U19" s="1"/>
      <c r="V19" s="1"/>
      <c r="W19" s="1"/>
    </row>
    <row r="20" spans="2:23" ht="24.75" customHeight="1">
      <c r="B20" s="44">
        <v>206</v>
      </c>
      <c r="C20" s="50" t="s">
        <v>26</v>
      </c>
      <c r="D20" s="67">
        <v>150</v>
      </c>
      <c r="E20" s="88">
        <v>3.15</v>
      </c>
      <c r="F20" s="89">
        <v>5.1</v>
      </c>
      <c r="G20" s="88">
        <v>21.75</v>
      </c>
      <c r="H20" s="89">
        <v>40.5</v>
      </c>
      <c r="I20" s="90">
        <v>1.05</v>
      </c>
      <c r="J20" s="90">
        <v>0.15</v>
      </c>
      <c r="K20" s="90">
        <v>0.005</v>
      </c>
      <c r="L20" s="90">
        <v>5.55</v>
      </c>
      <c r="M20" s="91">
        <v>147.75</v>
      </c>
      <c r="O20" s="1"/>
      <c r="P20" s="1"/>
      <c r="Q20" s="1"/>
      <c r="R20" s="1"/>
      <c r="S20" s="1"/>
      <c r="T20" s="1"/>
      <c r="U20" s="1"/>
      <c r="V20" s="1"/>
      <c r="W20" s="1"/>
    </row>
    <row r="21" spans="2:14" ht="25.5" customHeight="1">
      <c r="B21" s="44" t="s">
        <v>99</v>
      </c>
      <c r="C21" s="92" t="s">
        <v>27</v>
      </c>
      <c r="D21" s="61">
        <v>200</v>
      </c>
      <c r="E21" s="67">
        <v>0</v>
      </c>
      <c r="F21" s="67">
        <v>0</v>
      </c>
      <c r="G21" s="32">
        <v>26.13</v>
      </c>
      <c r="H21" s="32">
        <v>11.11</v>
      </c>
      <c r="I21" s="33">
        <v>0.44</v>
      </c>
      <c r="J21" s="33">
        <v>0.021</v>
      </c>
      <c r="K21" s="33">
        <v>0.021</v>
      </c>
      <c r="L21" s="33">
        <v>2.21</v>
      </c>
      <c r="M21" s="34">
        <v>79.67</v>
      </c>
      <c r="N21" s="1"/>
    </row>
    <row r="22" spans="2:13" ht="24.75" customHeight="1">
      <c r="B22" s="44" t="s">
        <v>14</v>
      </c>
      <c r="C22" s="27" t="s">
        <v>15</v>
      </c>
      <c r="D22" s="28">
        <v>50</v>
      </c>
      <c r="E22" s="32">
        <v>2.71</v>
      </c>
      <c r="F22" s="32">
        <v>0.48</v>
      </c>
      <c r="G22" s="32">
        <v>15.88</v>
      </c>
      <c r="H22" s="32">
        <v>19.15</v>
      </c>
      <c r="I22" s="33">
        <v>1.6</v>
      </c>
      <c r="J22" s="33">
        <v>0.06</v>
      </c>
      <c r="K22" s="33">
        <v>0.03</v>
      </c>
      <c r="L22" s="51">
        <v>0</v>
      </c>
      <c r="M22" s="34">
        <v>72.22</v>
      </c>
    </row>
    <row r="23" spans="2:13" ht="24.75" customHeight="1">
      <c r="B23" s="44" t="s">
        <v>14</v>
      </c>
      <c r="C23" s="27" t="s">
        <v>19</v>
      </c>
      <c r="D23" s="28">
        <v>20</v>
      </c>
      <c r="E23" s="32">
        <v>1.6</v>
      </c>
      <c r="F23" s="32">
        <v>0.27</v>
      </c>
      <c r="G23" s="32">
        <v>8.4</v>
      </c>
      <c r="H23" s="32">
        <v>11.33</v>
      </c>
      <c r="I23" s="33">
        <v>1.07</v>
      </c>
      <c r="J23" s="33">
        <v>0.12</v>
      </c>
      <c r="K23" s="33">
        <v>0.069</v>
      </c>
      <c r="L23" s="51">
        <v>0</v>
      </c>
      <c r="M23" s="34">
        <v>47</v>
      </c>
    </row>
    <row r="24" spans="2:13" ht="24.75" customHeight="1">
      <c r="B24" s="83"/>
      <c r="C24" s="93" t="s">
        <v>10</v>
      </c>
      <c r="D24" s="42"/>
      <c r="E24" s="94">
        <f aca="true" t="shared" si="2" ref="E24:M24">SUM(E17:E23)</f>
        <v>27.98</v>
      </c>
      <c r="F24" s="94">
        <f t="shared" si="2"/>
        <v>21.03</v>
      </c>
      <c r="G24" s="94">
        <f t="shared" si="2"/>
        <v>95</v>
      </c>
      <c r="H24" s="94">
        <f t="shared" si="2"/>
        <v>223.39000000000004</v>
      </c>
      <c r="I24" s="95">
        <f t="shared" si="2"/>
        <v>5.0360000000000005</v>
      </c>
      <c r="J24" s="95">
        <f t="shared" si="2"/>
        <v>0.5609999999999999</v>
      </c>
      <c r="K24" s="95">
        <f t="shared" si="2"/>
        <v>0.28500000000000003</v>
      </c>
      <c r="L24" s="95">
        <f t="shared" si="2"/>
        <v>32.37</v>
      </c>
      <c r="M24" s="96">
        <f t="shared" si="2"/>
        <v>691.13</v>
      </c>
    </row>
    <row r="25" spans="2:13" ht="20.25">
      <c r="B25" s="216" t="s">
        <v>16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8"/>
    </row>
    <row r="26" spans="2:13" ht="18.75">
      <c r="B26" s="44">
        <v>251</v>
      </c>
      <c r="C26" s="50" t="s">
        <v>23</v>
      </c>
      <c r="D26" s="67">
        <v>180</v>
      </c>
      <c r="E26" s="67">
        <v>4.86</v>
      </c>
      <c r="F26" s="32">
        <v>4.5</v>
      </c>
      <c r="G26" s="32">
        <v>19.44</v>
      </c>
      <c r="H26" s="32">
        <v>217.8</v>
      </c>
      <c r="I26" s="67">
        <v>0.18</v>
      </c>
      <c r="J26" s="67">
        <v>0.054</v>
      </c>
      <c r="K26" s="67">
        <v>0.234</v>
      </c>
      <c r="L26" s="33">
        <v>1.62</v>
      </c>
      <c r="M26" s="34">
        <v>142.2</v>
      </c>
    </row>
    <row r="27" spans="2:13" ht="18.75">
      <c r="B27" s="44" t="s">
        <v>14</v>
      </c>
      <c r="C27" s="50" t="s">
        <v>28</v>
      </c>
      <c r="D27" s="67">
        <v>25</v>
      </c>
      <c r="E27" s="67">
        <v>2.66</v>
      </c>
      <c r="F27" s="67">
        <v>3.54</v>
      </c>
      <c r="G27" s="67">
        <v>21.79</v>
      </c>
      <c r="H27" s="67">
        <v>12.81</v>
      </c>
      <c r="I27" s="67">
        <v>0.31</v>
      </c>
      <c r="J27" s="33">
        <v>0.04</v>
      </c>
      <c r="K27" s="67">
        <v>0.019</v>
      </c>
      <c r="L27" s="67">
        <f>L26*1.25</f>
        <v>2.0250000000000004</v>
      </c>
      <c r="M27" s="34">
        <v>129.34</v>
      </c>
    </row>
    <row r="28" spans="2:13" ht="18.75">
      <c r="B28" s="31"/>
      <c r="C28" s="97" t="s">
        <v>10</v>
      </c>
      <c r="D28" s="42"/>
      <c r="E28" s="97">
        <f aca="true" t="shared" si="3" ref="E28:M28">SUM(E26:E27)</f>
        <v>7.5200000000000005</v>
      </c>
      <c r="F28" s="97">
        <f t="shared" si="3"/>
        <v>8.04</v>
      </c>
      <c r="G28" s="97">
        <f t="shared" si="3"/>
        <v>41.230000000000004</v>
      </c>
      <c r="H28" s="97">
        <f t="shared" si="3"/>
        <v>230.61</v>
      </c>
      <c r="I28" s="97">
        <f t="shared" si="3"/>
        <v>0.49</v>
      </c>
      <c r="J28" s="97">
        <f t="shared" si="3"/>
        <v>0.094</v>
      </c>
      <c r="K28" s="97">
        <f t="shared" si="3"/>
        <v>0.253</v>
      </c>
      <c r="L28" s="97">
        <f t="shared" si="3"/>
        <v>3.6450000000000005</v>
      </c>
      <c r="M28" s="96">
        <f t="shared" si="3"/>
        <v>271.53999999999996</v>
      </c>
    </row>
    <row r="29" spans="2:13" ht="20.25">
      <c r="B29" s="190" t="s">
        <v>18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2"/>
    </row>
    <row r="30" spans="2:13" ht="37.5">
      <c r="B30" s="41" t="s">
        <v>83</v>
      </c>
      <c r="C30" s="50" t="s">
        <v>182</v>
      </c>
      <c r="D30" s="67" t="s">
        <v>29</v>
      </c>
      <c r="E30" s="42">
        <v>22.91</v>
      </c>
      <c r="F30" s="42">
        <v>15.85</v>
      </c>
      <c r="G30" s="42">
        <v>46.55</v>
      </c>
      <c r="H30" s="42">
        <v>289.35</v>
      </c>
      <c r="I30" s="42">
        <v>1.41</v>
      </c>
      <c r="J30" s="42">
        <v>0.09</v>
      </c>
      <c r="K30" s="42">
        <v>0.39</v>
      </c>
      <c r="L30" s="98">
        <v>0.6</v>
      </c>
      <c r="M30" s="99">
        <v>424</v>
      </c>
    </row>
    <row r="31" spans="2:13" ht="24.75" customHeight="1">
      <c r="B31" s="41" t="s">
        <v>14</v>
      </c>
      <c r="C31" s="92" t="s">
        <v>19</v>
      </c>
      <c r="D31" s="67">
        <v>40</v>
      </c>
      <c r="E31" s="32">
        <v>3.2</v>
      </c>
      <c r="F31" s="67">
        <v>0.54</v>
      </c>
      <c r="G31" s="67">
        <v>16.8</v>
      </c>
      <c r="H31" s="67">
        <v>22.66</v>
      </c>
      <c r="I31" s="67">
        <v>2.14</v>
      </c>
      <c r="J31" s="67">
        <v>0.24</v>
      </c>
      <c r="K31" s="67">
        <v>0.138</v>
      </c>
      <c r="L31" s="51">
        <v>0</v>
      </c>
      <c r="M31" s="34">
        <v>94</v>
      </c>
    </row>
    <row r="32" spans="2:13" ht="24.75" customHeight="1">
      <c r="B32" s="41" t="s">
        <v>181</v>
      </c>
      <c r="C32" s="92" t="s">
        <v>30</v>
      </c>
      <c r="D32" s="61">
        <v>200</v>
      </c>
      <c r="E32" s="67">
        <v>0.09</v>
      </c>
      <c r="F32" s="67">
        <v>0.01</v>
      </c>
      <c r="G32" s="32">
        <v>15.31</v>
      </c>
      <c r="H32" s="32">
        <v>12</v>
      </c>
      <c r="I32" s="32">
        <v>0.8</v>
      </c>
      <c r="J32" s="67">
        <v>0</v>
      </c>
      <c r="K32" s="67">
        <v>0</v>
      </c>
      <c r="L32" s="51">
        <v>0</v>
      </c>
      <c r="M32" s="87">
        <v>61.62</v>
      </c>
    </row>
    <row r="33" spans="2:13" ht="18.75">
      <c r="B33" s="83"/>
      <c r="C33" s="97" t="s">
        <v>10</v>
      </c>
      <c r="D33" s="42"/>
      <c r="E33" s="94">
        <f aca="true" t="shared" si="4" ref="E33:M33">SUM(E30:E32)</f>
        <v>26.2</v>
      </c>
      <c r="F33" s="97">
        <f t="shared" si="4"/>
        <v>16.400000000000002</v>
      </c>
      <c r="G33" s="97">
        <f t="shared" si="4"/>
        <v>78.66</v>
      </c>
      <c r="H33" s="97">
        <f t="shared" si="4"/>
        <v>324.01000000000005</v>
      </c>
      <c r="I33" s="97">
        <f t="shared" si="4"/>
        <v>4.35</v>
      </c>
      <c r="J33" s="97">
        <f t="shared" si="4"/>
        <v>0.32999999999999996</v>
      </c>
      <c r="K33" s="97">
        <f t="shared" si="4"/>
        <v>0.528</v>
      </c>
      <c r="L33" s="94">
        <f t="shared" si="4"/>
        <v>0.6</v>
      </c>
      <c r="M33" s="100">
        <f t="shared" si="4"/>
        <v>579.62</v>
      </c>
    </row>
    <row r="34" spans="2:13" ht="15.75">
      <c r="B34" s="101"/>
      <c r="C34" s="102"/>
      <c r="D34" s="103"/>
      <c r="E34" s="104"/>
      <c r="F34" s="104"/>
      <c r="G34" s="104"/>
      <c r="H34" s="104"/>
      <c r="I34" s="104"/>
      <c r="J34" s="104"/>
      <c r="K34" s="104"/>
      <c r="L34" s="104"/>
      <c r="M34" s="105"/>
    </row>
    <row r="35" spans="2:13" ht="18.75" customHeight="1">
      <c r="B35" s="101"/>
      <c r="C35" s="106" t="s">
        <v>20</v>
      </c>
      <c r="D35" s="103"/>
      <c r="E35" s="107">
        <f>E33+E28+E24+E15+E12</f>
        <v>76.18</v>
      </c>
      <c r="F35" s="107">
        <f aca="true" t="shared" si="5" ref="F35:M35">F33+F28+F24+F15+F12</f>
        <v>60.14</v>
      </c>
      <c r="G35" s="107">
        <f t="shared" si="5"/>
        <v>326.214</v>
      </c>
      <c r="H35" s="107">
        <f t="shared" si="5"/>
        <v>897.4900000000002</v>
      </c>
      <c r="I35" s="107">
        <f t="shared" si="5"/>
        <v>16.996000000000002</v>
      </c>
      <c r="J35" s="107">
        <f t="shared" si="5"/>
        <v>1.3969999999999998</v>
      </c>
      <c r="K35" s="107">
        <f t="shared" si="5"/>
        <v>1.274</v>
      </c>
      <c r="L35" s="107">
        <f t="shared" si="5"/>
        <v>51.295</v>
      </c>
      <c r="M35" s="107">
        <f t="shared" si="5"/>
        <v>2105.56</v>
      </c>
    </row>
    <row r="36" spans="2:13" ht="18.75" customHeight="1">
      <c r="B36" s="101"/>
      <c r="C36" s="108" t="s">
        <v>21</v>
      </c>
      <c r="D36" s="103"/>
      <c r="E36" s="107">
        <v>54</v>
      </c>
      <c r="F36" s="107">
        <v>60</v>
      </c>
      <c r="G36" s="107">
        <v>261</v>
      </c>
      <c r="H36" s="107">
        <v>800</v>
      </c>
      <c r="I36" s="107">
        <v>10</v>
      </c>
      <c r="J36" s="107">
        <v>0.8</v>
      </c>
      <c r="K36" s="107">
        <v>0.9</v>
      </c>
      <c r="L36" s="107">
        <v>45</v>
      </c>
      <c r="M36" s="109">
        <v>1800</v>
      </c>
    </row>
    <row r="37" spans="2:13" ht="32.25" thickBot="1">
      <c r="B37" s="110"/>
      <c r="C37" s="111" t="s">
        <v>22</v>
      </c>
      <c r="D37" s="112"/>
      <c r="E37" s="113">
        <f aca="true" t="shared" si="6" ref="E37:M37">E35*100/E36</f>
        <v>141.0740740740741</v>
      </c>
      <c r="F37" s="113">
        <f t="shared" si="6"/>
        <v>100.23333333333333</v>
      </c>
      <c r="G37" s="113">
        <f t="shared" si="6"/>
        <v>124.98620689655174</v>
      </c>
      <c r="H37" s="113">
        <f t="shared" si="6"/>
        <v>112.18625000000003</v>
      </c>
      <c r="I37" s="113">
        <f t="shared" si="6"/>
        <v>169.96</v>
      </c>
      <c r="J37" s="113">
        <f t="shared" si="6"/>
        <v>174.62499999999997</v>
      </c>
      <c r="K37" s="113">
        <f t="shared" si="6"/>
        <v>141.55555555555557</v>
      </c>
      <c r="L37" s="113">
        <f t="shared" si="6"/>
        <v>113.9888888888889</v>
      </c>
      <c r="M37" s="114">
        <f t="shared" si="6"/>
        <v>116.97555555555556</v>
      </c>
    </row>
    <row r="38" spans="2:13" ht="15.75">
      <c r="B38" s="115"/>
      <c r="C38" s="116"/>
      <c r="D38" s="117"/>
      <c r="E38" s="115"/>
      <c r="F38" s="115"/>
      <c r="G38" s="115"/>
      <c r="H38" s="115"/>
      <c r="I38" s="115"/>
      <c r="J38" s="115"/>
      <c r="K38" s="115"/>
      <c r="L38" s="115"/>
      <c r="M38" s="115"/>
    </row>
    <row r="39" ht="15.75">
      <c r="D39" s="11"/>
    </row>
  </sheetData>
  <sheetProtection/>
  <mergeCells count="14">
    <mergeCell ref="B29:M29"/>
    <mergeCell ref="B8:M8"/>
    <mergeCell ref="B16:M16"/>
    <mergeCell ref="B25:M25"/>
    <mergeCell ref="B13:M13"/>
    <mergeCell ref="H6:I6"/>
    <mergeCell ref="J6:L6"/>
    <mergeCell ref="M6:M7"/>
    <mergeCell ref="B6:B7"/>
    <mergeCell ref="C6:C7"/>
    <mergeCell ref="D6:D7"/>
    <mergeCell ref="E6:E7"/>
    <mergeCell ref="F6:F7"/>
    <mergeCell ref="G6:G7"/>
  </mergeCells>
  <printOptions/>
  <pageMargins left="0.7086614173228347" right="0" top="0.15748031496062992" bottom="0.15748031496062992" header="0.4724409448818898" footer="0.31496062992125984"/>
  <pageSetup horizontalDpi="600" verticalDpi="600" orientation="landscape" paperSize="9" scale="65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M39"/>
  <sheetViews>
    <sheetView zoomScale="75" zoomScaleNormal="75" workbookViewId="0" topLeftCell="A19">
      <selection activeCell="I1" sqref="I1"/>
    </sheetView>
  </sheetViews>
  <sheetFormatPr defaultColWidth="9.140625" defaultRowHeight="15"/>
  <cols>
    <col min="1" max="1" width="6.28125" style="0" customWidth="1"/>
    <col min="2" max="2" width="9.140625" style="2" customWidth="1"/>
    <col min="3" max="3" width="29.8515625" style="2" customWidth="1"/>
    <col min="4" max="5" width="16.28125" style="2" customWidth="1"/>
    <col min="6" max="6" width="15.8515625" style="2" customWidth="1"/>
    <col min="7" max="7" width="16.28125" style="2" customWidth="1"/>
    <col min="8" max="8" width="16.140625" style="2" customWidth="1"/>
    <col min="9" max="9" width="16.7109375" style="2" customWidth="1"/>
    <col min="10" max="10" width="16.00390625" style="2" customWidth="1"/>
    <col min="11" max="11" width="16.28125" style="2" customWidth="1"/>
    <col min="12" max="12" width="16.00390625" style="2" customWidth="1"/>
    <col min="13" max="13" width="17.00390625" style="2" customWidth="1"/>
  </cols>
  <sheetData>
    <row r="1" ht="30.75" customHeight="1">
      <c r="B1" s="12">
        <v>3</v>
      </c>
    </row>
    <row r="2" spans="2:13" ht="20.25">
      <c r="B2" s="15" t="s">
        <v>121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21">
      <c r="B3" s="16" t="s">
        <v>119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21">
      <c r="B4" s="16" t="s">
        <v>117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ht="21" thickBot="1">
      <c r="B5" s="15" t="s">
        <v>122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5.75" customHeight="1">
      <c r="B6" s="196" t="s">
        <v>68</v>
      </c>
      <c r="C6" s="208" t="s">
        <v>69</v>
      </c>
      <c r="D6" s="208" t="s">
        <v>70</v>
      </c>
      <c r="E6" s="208" t="s">
        <v>0</v>
      </c>
      <c r="F6" s="208" t="s">
        <v>71</v>
      </c>
      <c r="G6" s="208" t="s">
        <v>1</v>
      </c>
      <c r="H6" s="208" t="s">
        <v>2</v>
      </c>
      <c r="I6" s="209"/>
      <c r="J6" s="208" t="s">
        <v>3</v>
      </c>
      <c r="K6" s="209"/>
      <c r="L6" s="209"/>
      <c r="M6" s="210" t="s">
        <v>4</v>
      </c>
    </row>
    <row r="7" spans="2:13" ht="33" customHeight="1" thickBot="1">
      <c r="B7" s="197"/>
      <c r="C7" s="212"/>
      <c r="D7" s="212"/>
      <c r="E7" s="212"/>
      <c r="F7" s="212"/>
      <c r="G7" s="212"/>
      <c r="H7" s="25" t="s">
        <v>5</v>
      </c>
      <c r="I7" s="25" t="s">
        <v>6</v>
      </c>
      <c r="J7" s="25" t="s">
        <v>50</v>
      </c>
      <c r="K7" s="25" t="s">
        <v>51</v>
      </c>
      <c r="L7" s="25" t="s">
        <v>7</v>
      </c>
      <c r="M7" s="211"/>
    </row>
    <row r="8" spans="2:13" ht="20.25">
      <c r="B8" s="213" t="s">
        <v>8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5"/>
    </row>
    <row r="9" spans="2:13" ht="37.5">
      <c r="B9" s="41" t="s">
        <v>87</v>
      </c>
      <c r="C9" s="82" t="s">
        <v>135</v>
      </c>
      <c r="D9" s="28">
        <v>200</v>
      </c>
      <c r="E9" s="29">
        <v>4.8</v>
      </c>
      <c r="F9" s="118">
        <v>8</v>
      </c>
      <c r="G9" s="29">
        <v>29.6</v>
      </c>
      <c r="H9" s="118">
        <v>38</v>
      </c>
      <c r="I9" s="29">
        <v>1.6</v>
      </c>
      <c r="J9" s="29">
        <v>0.14</v>
      </c>
      <c r="K9" s="29">
        <v>0.04</v>
      </c>
      <c r="L9" s="29"/>
      <c r="M9" s="34">
        <v>195.8</v>
      </c>
    </row>
    <row r="10" spans="2:13" ht="44.25" customHeight="1">
      <c r="B10" s="31">
        <v>3</v>
      </c>
      <c r="C10" s="27" t="s">
        <v>129</v>
      </c>
      <c r="D10" s="29" t="s">
        <v>114</v>
      </c>
      <c r="E10" s="29">
        <v>6.14</v>
      </c>
      <c r="F10" s="29">
        <v>8.39</v>
      </c>
      <c r="G10" s="29">
        <v>21.45</v>
      </c>
      <c r="H10" s="29">
        <v>106.39</v>
      </c>
      <c r="I10" s="32">
        <v>1.7</v>
      </c>
      <c r="J10" s="29">
        <v>0.19</v>
      </c>
      <c r="K10" s="29">
        <v>0.134</v>
      </c>
      <c r="L10" s="33">
        <v>0.07</v>
      </c>
      <c r="M10" s="34">
        <v>195.7</v>
      </c>
    </row>
    <row r="11" spans="2:13" ht="22.5" customHeight="1">
      <c r="B11" s="41" t="s">
        <v>92</v>
      </c>
      <c r="C11" s="82" t="s">
        <v>136</v>
      </c>
      <c r="D11" s="28">
        <v>200</v>
      </c>
      <c r="E11" s="29">
        <v>3.76</v>
      </c>
      <c r="F11" s="32">
        <v>3.2</v>
      </c>
      <c r="G11" s="29">
        <v>26.74</v>
      </c>
      <c r="H11" s="32">
        <v>34</v>
      </c>
      <c r="I11" s="29">
        <v>0</v>
      </c>
      <c r="J11" s="32">
        <v>0.02</v>
      </c>
      <c r="K11" s="29">
        <v>0.08</v>
      </c>
      <c r="L11" s="29">
        <v>0.4</v>
      </c>
      <c r="M11" s="30">
        <v>133.66</v>
      </c>
    </row>
    <row r="12" spans="2:13" ht="18.75">
      <c r="B12" s="101"/>
      <c r="C12" s="102" t="s">
        <v>10</v>
      </c>
      <c r="D12" s="46"/>
      <c r="E12" s="119">
        <f aca="true" t="shared" si="0" ref="E12:M12">SUM(E9:E11)</f>
        <v>14.7</v>
      </c>
      <c r="F12" s="119">
        <f t="shared" si="0"/>
        <v>19.59</v>
      </c>
      <c r="G12" s="119">
        <f t="shared" si="0"/>
        <v>77.78999999999999</v>
      </c>
      <c r="H12" s="119">
        <f t="shared" si="0"/>
        <v>178.39</v>
      </c>
      <c r="I12" s="119">
        <f t="shared" si="0"/>
        <v>3.3</v>
      </c>
      <c r="J12" s="119">
        <f t="shared" si="0"/>
        <v>0.35000000000000003</v>
      </c>
      <c r="K12" s="119">
        <f t="shared" si="0"/>
        <v>0.254</v>
      </c>
      <c r="L12" s="119">
        <f t="shared" si="0"/>
        <v>0.47000000000000003</v>
      </c>
      <c r="M12" s="120">
        <f t="shared" si="0"/>
        <v>525.16</v>
      </c>
    </row>
    <row r="13" spans="2:13" ht="20.25">
      <c r="B13" s="200" t="s">
        <v>186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</row>
    <row r="14" spans="2:13" ht="18.75">
      <c r="B14" s="121" t="s">
        <v>14</v>
      </c>
      <c r="C14" s="37" t="s">
        <v>24</v>
      </c>
      <c r="D14" s="122">
        <v>250</v>
      </c>
      <c r="E14" s="27">
        <v>0.86</v>
      </c>
      <c r="F14" s="27">
        <v>0.74</v>
      </c>
      <c r="G14" s="27">
        <v>14.94</v>
      </c>
      <c r="H14" s="27">
        <v>31.86</v>
      </c>
      <c r="I14" s="27">
        <v>4.82</v>
      </c>
      <c r="J14" s="27">
        <v>0</v>
      </c>
      <c r="K14" s="27">
        <v>0.049</v>
      </c>
      <c r="L14" s="27">
        <v>11.69</v>
      </c>
      <c r="M14" s="123">
        <v>88</v>
      </c>
    </row>
    <row r="15" spans="2:13" ht="18.75">
      <c r="B15" s="35"/>
      <c r="C15" s="36" t="s">
        <v>10</v>
      </c>
      <c r="D15" s="85"/>
      <c r="E15" s="84">
        <f aca="true" t="shared" si="1" ref="E15:M15">SUM(E14:E14)</f>
        <v>0.86</v>
      </c>
      <c r="F15" s="84">
        <f t="shared" si="1"/>
        <v>0.74</v>
      </c>
      <c r="G15" s="84">
        <f t="shared" si="1"/>
        <v>14.94</v>
      </c>
      <c r="H15" s="84">
        <f t="shared" si="1"/>
        <v>31.86</v>
      </c>
      <c r="I15" s="84">
        <f t="shared" si="1"/>
        <v>4.82</v>
      </c>
      <c r="J15" s="84">
        <f t="shared" si="1"/>
        <v>0</v>
      </c>
      <c r="K15" s="84">
        <f t="shared" si="1"/>
        <v>0.049</v>
      </c>
      <c r="L15" s="84">
        <f t="shared" si="1"/>
        <v>11.69</v>
      </c>
      <c r="M15" s="124">
        <f t="shared" si="1"/>
        <v>88</v>
      </c>
    </row>
    <row r="16" spans="2:13" ht="20.25">
      <c r="B16" s="216" t="s">
        <v>11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8"/>
    </row>
    <row r="17" spans="2:13" ht="37.5">
      <c r="B17" s="44">
        <v>11</v>
      </c>
      <c r="C17" s="125" t="s">
        <v>55</v>
      </c>
      <c r="D17" s="28">
        <v>60</v>
      </c>
      <c r="E17" s="29">
        <v>0.78</v>
      </c>
      <c r="F17" s="29">
        <v>3.45</v>
      </c>
      <c r="G17" s="29">
        <v>6.42</v>
      </c>
      <c r="H17" s="29">
        <v>19.2</v>
      </c>
      <c r="I17" s="29">
        <v>0.36</v>
      </c>
      <c r="J17" s="29">
        <v>0.03</v>
      </c>
      <c r="K17" s="29">
        <v>0.042</v>
      </c>
      <c r="L17" s="29">
        <v>2.58</v>
      </c>
      <c r="M17" s="30">
        <v>34.49</v>
      </c>
    </row>
    <row r="18" spans="2:13" ht="37.5">
      <c r="B18" s="44">
        <v>27</v>
      </c>
      <c r="C18" s="126" t="s">
        <v>153</v>
      </c>
      <c r="D18" s="28" t="s">
        <v>113</v>
      </c>
      <c r="E18" s="29">
        <v>5.56</v>
      </c>
      <c r="F18" s="32">
        <v>7.1</v>
      </c>
      <c r="G18" s="32">
        <v>14.1</v>
      </c>
      <c r="H18" s="29">
        <v>64.12</v>
      </c>
      <c r="I18" s="29">
        <v>0.576</v>
      </c>
      <c r="J18" s="33">
        <v>0.05</v>
      </c>
      <c r="K18" s="29">
        <v>0.07</v>
      </c>
      <c r="L18" s="29">
        <v>18.77</v>
      </c>
      <c r="M18" s="34">
        <v>177</v>
      </c>
    </row>
    <row r="19" spans="2:13" ht="24" customHeight="1">
      <c r="B19" s="44">
        <v>152</v>
      </c>
      <c r="C19" s="127" t="s">
        <v>161</v>
      </c>
      <c r="D19" s="28" t="s">
        <v>74</v>
      </c>
      <c r="E19" s="29">
        <v>18.48</v>
      </c>
      <c r="F19" s="29">
        <v>15.73</v>
      </c>
      <c r="G19" s="29">
        <v>4.29</v>
      </c>
      <c r="H19" s="32">
        <v>20.9</v>
      </c>
      <c r="I19" s="29">
        <v>0.53</v>
      </c>
      <c r="J19" s="29">
        <v>0.066</v>
      </c>
      <c r="K19" s="29">
        <v>0.13</v>
      </c>
      <c r="L19" s="29">
        <v>0.32</v>
      </c>
      <c r="M19" s="30">
        <v>178.11</v>
      </c>
    </row>
    <row r="20" spans="2:13" ht="36.75" customHeight="1">
      <c r="B20" s="44" t="s">
        <v>88</v>
      </c>
      <c r="C20" s="82" t="s">
        <v>53</v>
      </c>
      <c r="D20" s="28">
        <v>180</v>
      </c>
      <c r="E20" s="29">
        <v>5.35</v>
      </c>
      <c r="F20" s="29">
        <v>6.25</v>
      </c>
      <c r="G20" s="29">
        <v>36.3</v>
      </c>
      <c r="H20" s="29">
        <v>14.28</v>
      </c>
      <c r="I20" s="29">
        <v>0.946</v>
      </c>
      <c r="J20" s="29">
        <v>0.07</v>
      </c>
      <c r="K20" s="29">
        <v>0.02</v>
      </c>
      <c r="L20" s="29">
        <v>0</v>
      </c>
      <c r="M20" s="30">
        <v>185.15</v>
      </c>
    </row>
    <row r="21" spans="2:13" ht="25.5" customHeight="1">
      <c r="B21" s="44">
        <v>239</v>
      </c>
      <c r="C21" s="127" t="s">
        <v>173</v>
      </c>
      <c r="D21" s="28">
        <v>200</v>
      </c>
      <c r="E21" s="32">
        <v>0.8</v>
      </c>
      <c r="F21" s="32">
        <v>0</v>
      </c>
      <c r="G21" s="32">
        <v>25.8</v>
      </c>
      <c r="H21" s="32">
        <v>32</v>
      </c>
      <c r="I21" s="32">
        <v>0.6</v>
      </c>
      <c r="J21" s="32">
        <v>0.026</v>
      </c>
      <c r="K21" s="32">
        <v>0.075</v>
      </c>
      <c r="L21" s="32">
        <v>0.7</v>
      </c>
      <c r="M21" s="34">
        <v>149.3</v>
      </c>
    </row>
    <row r="22" spans="2:13" ht="24.75" customHeight="1">
      <c r="B22" s="44" t="s">
        <v>14</v>
      </c>
      <c r="C22" s="27" t="s">
        <v>15</v>
      </c>
      <c r="D22" s="28">
        <v>50</v>
      </c>
      <c r="E22" s="32">
        <v>2.71</v>
      </c>
      <c r="F22" s="32">
        <v>0.48</v>
      </c>
      <c r="G22" s="32">
        <v>15.88</v>
      </c>
      <c r="H22" s="32">
        <v>19.15</v>
      </c>
      <c r="I22" s="32">
        <v>1.6</v>
      </c>
      <c r="J22" s="32">
        <v>0.06</v>
      </c>
      <c r="K22" s="32">
        <v>0.03</v>
      </c>
      <c r="L22" s="51">
        <v>0</v>
      </c>
      <c r="M22" s="34">
        <v>72.22</v>
      </c>
    </row>
    <row r="23" spans="2:13" ht="24.75" customHeight="1">
      <c r="B23" s="44" t="s">
        <v>14</v>
      </c>
      <c r="C23" s="27" t="s">
        <v>19</v>
      </c>
      <c r="D23" s="28">
        <v>20</v>
      </c>
      <c r="E23" s="32">
        <v>1.6</v>
      </c>
      <c r="F23" s="32">
        <v>0.27</v>
      </c>
      <c r="G23" s="32">
        <v>8.4</v>
      </c>
      <c r="H23" s="32">
        <v>11.33</v>
      </c>
      <c r="I23" s="32">
        <v>1.07</v>
      </c>
      <c r="J23" s="32">
        <v>0.12</v>
      </c>
      <c r="K23" s="32">
        <v>0.069</v>
      </c>
      <c r="L23" s="51">
        <v>0</v>
      </c>
      <c r="M23" s="34">
        <v>47</v>
      </c>
    </row>
    <row r="24" spans="2:13" ht="24.75" customHeight="1">
      <c r="B24" s="128"/>
      <c r="C24" s="119" t="s">
        <v>10</v>
      </c>
      <c r="D24" s="46"/>
      <c r="E24" s="119">
        <f aca="true" t="shared" si="2" ref="E24:M24">SUM(E17:E23)</f>
        <v>35.28</v>
      </c>
      <c r="F24" s="119">
        <f t="shared" si="2"/>
        <v>33.28</v>
      </c>
      <c r="G24" s="119">
        <f t="shared" si="2"/>
        <v>111.19</v>
      </c>
      <c r="H24" s="119">
        <f t="shared" si="2"/>
        <v>180.98000000000002</v>
      </c>
      <c r="I24" s="119">
        <f t="shared" si="2"/>
        <v>5.682</v>
      </c>
      <c r="J24" s="119">
        <f t="shared" si="2"/>
        <v>0.42200000000000004</v>
      </c>
      <c r="K24" s="119">
        <f t="shared" si="2"/>
        <v>0.436</v>
      </c>
      <c r="L24" s="119">
        <f t="shared" si="2"/>
        <v>22.37</v>
      </c>
      <c r="M24" s="120">
        <f t="shared" si="2"/>
        <v>843.27</v>
      </c>
    </row>
    <row r="25" spans="2:13" ht="20.25">
      <c r="B25" s="216" t="s">
        <v>16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8"/>
    </row>
    <row r="26" spans="2:13" ht="18.75">
      <c r="B26" s="41" t="s">
        <v>127</v>
      </c>
      <c r="C26" s="27" t="s">
        <v>128</v>
      </c>
      <c r="D26" s="53">
        <v>200</v>
      </c>
      <c r="E26" s="54">
        <v>6</v>
      </c>
      <c r="F26" s="54">
        <v>6.4</v>
      </c>
      <c r="G26" s="54">
        <v>9.4</v>
      </c>
      <c r="H26" s="54">
        <v>242</v>
      </c>
      <c r="I26" s="54">
        <v>0.2</v>
      </c>
      <c r="J26" s="54">
        <v>0.04</v>
      </c>
      <c r="K26" s="54">
        <v>0.26</v>
      </c>
      <c r="L26" s="54">
        <v>1.2</v>
      </c>
      <c r="M26" s="55">
        <v>114</v>
      </c>
    </row>
    <row r="27" spans="2:13" ht="18.75">
      <c r="B27" s="44" t="s">
        <v>89</v>
      </c>
      <c r="C27" s="45" t="s">
        <v>176</v>
      </c>
      <c r="D27" s="28" t="s">
        <v>177</v>
      </c>
      <c r="E27" s="98">
        <v>6.67</v>
      </c>
      <c r="F27" s="98">
        <v>6.12</v>
      </c>
      <c r="G27" s="98">
        <v>38.51</v>
      </c>
      <c r="H27" s="98">
        <v>217.8</v>
      </c>
      <c r="I27" s="98">
        <v>0.96</v>
      </c>
      <c r="J27" s="98">
        <v>0.11</v>
      </c>
      <c r="K27" s="98">
        <v>0.23</v>
      </c>
      <c r="L27" s="98">
        <v>1.62</v>
      </c>
      <c r="M27" s="99">
        <v>237.5</v>
      </c>
    </row>
    <row r="28" spans="2:13" ht="22.5" customHeight="1">
      <c r="B28" s="101"/>
      <c r="C28" s="84" t="s">
        <v>10</v>
      </c>
      <c r="D28" s="103"/>
      <c r="E28" s="94">
        <f aca="true" t="shared" si="3" ref="E28:M28">SUM(E26:E27)</f>
        <v>12.67</v>
      </c>
      <c r="F28" s="94">
        <f t="shared" si="3"/>
        <v>12.52</v>
      </c>
      <c r="G28" s="94">
        <f t="shared" si="3"/>
        <v>47.91</v>
      </c>
      <c r="H28" s="94">
        <f t="shared" si="3"/>
        <v>459.8</v>
      </c>
      <c r="I28" s="94">
        <f t="shared" si="3"/>
        <v>1.16</v>
      </c>
      <c r="J28" s="94">
        <f t="shared" si="3"/>
        <v>0.15</v>
      </c>
      <c r="K28" s="94">
        <f t="shared" si="3"/>
        <v>0.49</v>
      </c>
      <c r="L28" s="94">
        <f t="shared" si="3"/>
        <v>2.8200000000000003</v>
      </c>
      <c r="M28" s="96">
        <f t="shared" si="3"/>
        <v>351.5</v>
      </c>
    </row>
    <row r="29" spans="2:13" ht="20.25">
      <c r="B29" s="190" t="s">
        <v>18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2"/>
    </row>
    <row r="30" spans="2:13" ht="24" customHeight="1">
      <c r="B30" s="31" t="s">
        <v>14</v>
      </c>
      <c r="C30" s="85" t="s">
        <v>75</v>
      </c>
      <c r="D30" s="46">
        <v>25</v>
      </c>
      <c r="E30" s="129">
        <v>2.42</v>
      </c>
      <c r="F30" s="129">
        <v>8.67</v>
      </c>
      <c r="G30" s="129">
        <v>12.58</v>
      </c>
      <c r="H30" s="129">
        <v>88.33</v>
      </c>
      <c r="I30" s="129">
        <v>0.33</v>
      </c>
      <c r="J30" s="129">
        <v>0.02</v>
      </c>
      <c r="K30" s="130">
        <v>0.12</v>
      </c>
      <c r="L30" s="42">
        <f>L29/1.2</f>
        <v>0</v>
      </c>
      <c r="M30" s="131">
        <v>138.33</v>
      </c>
    </row>
    <row r="31" spans="2:13" ht="24" customHeight="1">
      <c r="B31" s="44" t="s">
        <v>14</v>
      </c>
      <c r="C31" s="45" t="s">
        <v>31</v>
      </c>
      <c r="D31" s="28">
        <v>60</v>
      </c>
      <c r="E31" s="32">
        <v>1.2</v>
      </c>
      <c r="F31" s="32">
        <v>5.4</v>
      </c>
      <c r="G31" s="32">
        <v>5.16</v>
      </c>
      <c r="H31" s="32">
        <v>24.6</v>
      </c>
      <c r="I31" s="32">
        <v>4.2</v>
      </c>
      <c r="J31" s="32">
        <v>0.012</v>
      </c>
      <c r="K31" s="132">
        <v>0.03</v>
      </c>
      <c r="L31" s="32">
        <v>4.2</v>
      </c>
      <c r="M31" s="34">
        <v>73.2</v>
      </c>
    </row>
    <row r="32" spans="2:13" ht="24" customHeight="1">
      <c r="B32" s="44" t="s">
        <v>85</v>
      </c>
      <c r="C32" s="45" t="s">
        <v>25</v>
      </c>
      <c r="D32" s="28">
        <v>130</v>
      </c>
      <c r="E32" s="62">
        <v>11.1</v>
      </c>
      <c r="F32" s="62">
        <v>13.5</v>
      </c>
      <c r="G32" s="62">
        <v>2</v>
      </c>
      <c r="H32" s="62">
        <v>81</v>
      </c>
      <c r="I32" s="62">
        <v>2</v>
      </c>
      <c r="J32" s="62">
        <v>0.07</v>
      </c>
      <c r="K32" s="133">
        <v>0.02</v>
      </c>
      <c r="L32" s="62">
        <v>0.01</v>
      </c>
      <c r="M32" s="65">
        <v>174</v>
      </c>
    </row>
    <row r="33" spans="2:13" ht="24.75" customHeight="1">
      <c r="B33" s="41" t="s">
        <v>14</v>
      </c>
      <c r="C33" s="92" t="s">
        <v>19</v>
      </c>
      <c r="D33" s="67">
        <v>40</v>
      </c>
      <c r="E33" s="32">
        <v>3.2</v>
      </c>
      <c r="F33" s="67">
        <v>0.54</v>
      </c>
      <c r="G33" s="67">
        <v>16.8</v>
      </c>
      <c r="H33" s="67">
        <v>22.66</v>
      </c>
      <c r="I33" s="67">
        <v>2.14</v>
      </c>
      <c r="J33" s="67">
        <v>0.24</v>
      </c>
      <c r="K33" s="132">
        <v>0.138</v>
      </c>
      <c r="L33" s="51">
        <v>0</v>
      </c>
      <c r="M33" s="34">
        <v>94</v>
      </c>
    </row>
    <row r="34" spans="2:13" ht="18.75">
      <c r="B34" s="66">
        <v>264</v>
      </c>
      <c r="C34" s="49" t="s">
        <v>56</v>
      </c>
      <c r="D34" s="67">
        <v>200</v>
      </c>
      <c r="E34" s="32">
        <v>0.09</v>
      </c>
      <c r="F34" s="29">
        <v>0</v>
      </c>
      <c r="G34" s="32">
        <v>13</v>
      </c>
      <c r="H34" s="32">
        <v>12</v>
      </c>
      <c r="I34" s="32">
        <v>0.8</v>
      </c>
      <c r="J34" s="29">
        <v>0</v>
      </c>
      <c r="K34" s="29">
        <v>0</v>
      </c>
      <c r="L34" s="29">
        <v>0</v>
      </c>
      <c r="M34" s="30">
        <v>59.85</v>
      </c>
    </row>
    <row r="35" spans="2:13" ht="24" customHeight="1">
      <c r="B35" s="83"/>
      <c r="C35" s="84" t="s">
        <v>10</v>
      </c>
      <c r="D35" s="46"/>
      <c r="E35" s="134">
        <f>SUM(E30:E34)</f>
        <v>18.009999999999998</v>
      </c>
      <c r="F35" s="134">
        <f aca="true" t="shared" si="4" ref="F35:M35">SUM(F30:F34)</f>
        <v>28.11</v>
      </c>
      <c r="G35" s="134">
        <f t="shared" si="4"/>
        <v>49.540000000000006</v>
      </c>
      <c r="H35" s="134">
        <f t="shared" si="4"/>
        <v>228.59</v>
      </c>
      <c r="I35" s="134">
        <f t="shared" si="4"/>
        <v>9.47</v>
      </c>
      <c r="J35" s="134">
        <f t="shared" si="4"/>
        <v>0.34199999999999997</v>
      </c>
      <c r="K35" s="135">
        <f t="shared" si="4"/>
        <v>0.308</v>
      </c>
      <c r="L35" s="134">
        <f t="shared" si="4"/>
        <v>4.21</v>
      </c>
      <c r="M35" s="136">
        <f t="shared" si="4"/>
        <v>539.38</v>
      </c>
    </row>
    <row r="36" spans="2:13" ht="15.75">
      <c r="B36" s="101"/>
      <c r="C36" s="102"/>
      <c r="D36" s="103"/>
      <c r="E36" s="39"/>
      <c r="F36" s="39"/>
      <c r="G36" s="39"/>
      <c r="H36" s="39"/>
      <c r="I36" s="39"/>
      <c r="J36" s="39"/>
      <c r="K36" s="39"/>
      <c r="L36" s="39"/>
      <c r="M36" s="40"/>
    </row>
    <row r="37" spans="2:13" ht="19.5" customHeight="1">
      <c r="B37" s="101"/>
      <c r="C37" s="106" t="s">
        <v>20</v>
      </c>
      <c r="D37" s="103"/>
      <c r="E37" s="107">
        <f>E35+E28+E24+E15+E12</f>
        <v>81.52000000000001</v>
      </c>
      <c r="F37" s="107">
        <f aca="true" t="shared" si="5" ref="F37:M37">F35+F28+F24+F15+F12</f>
        <v>94.24</v>
      </c>
      <c r="G37" s="107">
        <f t="shared" si="5"/>
        <v>301.37</v>
      </c>
      <c r="H37" s="107">
        <f t="shared" si="5"/>
        <v>1079.62</v>
      </c>
      <c r="I37" s="107">
        <f t="shared" si="5"/>
        <v>24.432000000000002</v>
      </c>
      <c r="J37" s="107">
        <f t="shared" si="5"/>
        <v>1.264</v>
      </c>
      <c r="K37" s="107">
        <f t="shared" si="5"/>
        <v>1.537</v>
      </c>
      <c r="L37" s="107">
        <f t="shared" si="5"/>
        <v>41.56</v>
      </c>
      <c r="M37" s="107">
        <f t="shared" si="5"/>
        <v>2347.31</v>
      </c>
    </row>
    <row r="38" spans="2:13" ht="15.75">
      <c r="B38" s="101"/>
      <c r="C38" s="108" t="s">
        <v>21</v>
      </c>
      <c r="D38" s="103"/>
      <c r="E38" s="107">
        <v>54</v>
      </c>
      <c r="F38" s="107">
        <v>60</v>
      </c>
      <c r="G38" s="107">
        <v>261</v>
      </c>
      <c r="H38" s="107">
        <v>800</v>
      </c>
      <c r="I38" s="107">
        <v>10</v>
      </c>
      <c r="J38" s="107">
        <v>0.8</v>
      </c>
      <c r="K38" s="107">
        <v>0.9</v>
      </c>
      <c r="L38" s="107">
        <v>45</v>
      </c>
      <c r="M38" s="109">
        <v>1800</v>
      </c>
    </row>
    <row r="39" spans="2:13" ht="32.25" thickBot="1">
      <c r="B39" s="110"/>
      <c r="C39" s="111" t="s">
        <v>22</v>
      </c>
      <c r="D39" s="112"/>
      <c r="E39" s="137">
        <f aca="true" t="shared" si="6" ref="E39:M39">E37*100/E38</f>
        <v>150.962962962963</v>
      </c>
      <c r="F39" s="137">
        <f t="shared" si="6"/>
        <v>157.06666666666666</v>
      </c>
      <c r="G39" s="137">
        <f t="shared" si="6"/>
        <v>115.46743295019157</v>
      </c>
      <c r="H39" s="137">
        <f t="shared" si="6"/>
        <v>134.9525</v>
      </c>
      <c r="I39" s="137">
        <f t="shared" si="6"/>
        <v>244.32000000000002</v>
      </c>
      <c r="J39" s="137">
        <f t="shared" si="6"/>
        <v>158</v>
      </c>
      <c r="K39" s="137">
        <f t="shared" si="6"/>
        <v>170.77777777777777</v>
      </c>
      <c r="L39" s="137">
        <f t="shared" si="6"/>
        <v>92.35555555555555</v>
      </c>
      <c r="M39" s="138">
        <f t="shared" si="6"/>
        <v>130.4061111111111</v>
      </c>
    </row>
  </sheetData>
  <sheetProtection/>
  <mergeCells count="14">
    <mergeCell ref="B29:M29"/>
    <mergeCell ref="M6:M7"/>
    <mergeCell ref="B8:M8"/>
    <mergeCell ref="B16:M16"/>
    <mergeCell ref="B25:M25"/>
    <mergeCell ref="F6:F7"/>
    <mergeCell ref="G6:G7"/>
    <mergeCell ref="B13:M13"/>
    <mergeCell ref="H6:I6"/>
    <mergeCell ref="J6:L6"/>
    <mergeCell ref="B6:B7"/>
    <mergeCell ref="C6:C7"/>
    <mergeCell ref="D6:D7"/>
    <mergeCell ref="E6:E7"/>
  </mergeCells>
  <printOptions/>
  <pageMargins left="0.7874015748031497" right="0" top="0.17" bottom="0.15748031496062992" header="0.31496062992125984" footer="0.31496062992125984"/>
  <pageSetup horizontalDpi="600" verticalDpi="600" orientation="landscape" paperSize="9" scale="64" r:id="rId1"/>
  <rowBreaks count="1" manualBreakCount="1">
    <brk id="39" min="1" max="12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W38"/>
  <sheetViews>
    <sheetView zoomScale="75" zoomScaleNormal="75" workbookViewId="0" topLeftCell="A19">
      <selection activeCell="I3" sqref="I3"/>
    </sheetView>
  </sheetViews>
  <sheetFormatPr defaultColWidth="9.140625" defaultRowHeight="15"/>
  <cols>
    <col min="1" max="1" width="5.57421875" style="0" customWidth="1"/>
    <col min="2" max="2" width="9.140625" style="2" customWidth="1"/>
    <col min="3" max="3" width="29.8515625" style="2" customWidth="1"/>
    <col min="4" max="4" width="14.57421875" style="2" customWidth="1"/>
    <col min="5" max="5" width="14.28125" style="2" customWidth="1"/>
    <col min="6" max="6" width="13.7109375" style="2" customWidth="1"/>
    <col min="7" max="7" width="13.8515625" style="2" customWidth="1"/>
    <col min="8" max="9" width="13.7109375" style="2" customWidth="1"/>
    <col min="10" max="10" width="13.8515625" style="2" customWidth="1"/>
    <col min="11" max="11" width="13.7109375" style="2" customWidth="1"/>
    <col min="12" max="12" width="14.00390625" style="2" customWidth="1"/>
    <col min="13" max="13" width="17.00390625" style="2" customWidth="1"/>
  </cols>
  <sheetData>
    <row r="1" ht="15.75">
      <c r="B1" s="2">
        <v>4</v>
      </c>
    </row>
    <row r="2" spans="2:13" ht="20.25">
      <c r="B2" s="15" t="s">
        <v>123</v>
      </c>
      <c r="C2" s="18" t="s">
        <v>125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21">
      <c r="B3" s="16" t="s">
        <v>119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21">
      <c r="B4" s="16" t="s">
        <v>124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ht="21" thickBot="1">
      <c r="B5" s="15" t="s">
        <v>118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5.75" customHeight="1">
      <c r="B6" s="219" t="s">
        <v>68</v>
      </c>
      <c r="C6" s="221" t="s">
        <v>69</v>
      </c>
      <c r="D6" s="221" t="s">
        <v>70</v>
      </c>
      <c r="E6" s="221" t="s">
        <v>0</v>
      </c>
      <c r="F6" s="221" t="s">
        <v>71</v>
      </c>
      <c r="G6" s="221" t="s">
        <v>1</v>
      </c>
      <c r="H6" s="221" t="s">
        <v>2</v>
      </c>
      <c r="I6" s="225"/>
      <c r="J6" s="221" t="s">
        <v>3</v>
      </c>
      <c r="K6" s="225"/>
      <c r="L6" s="225"/>
      <c r="M6" s="223" t="s">
        <v>4</v>
      </c>
    </row>
    <row r="7" spans="2:13" ht="33.75" customHeight="1" thickBot="1">
      <c r="B7" s="220"/>
      <c r="C7" s="222"/>
      <c r="D7" s="222"/>
      <c r="E7" s="222"/>
      <c r="F7" s="222"/>
      <c r="G7" s="222"/>
      <c r="H7" s="139" t="s">
        <v>5</v>
      </c>
      <c r="I7" s="139" t="s">
        <v>6</v>
      </c>
      <c r="J7" s="139" t="s">
        <v>50</v>
      </c>
      <c r="K7" s="139" t="s">
        <v>51</v>
      </c>
      <c r="L7" s="139" t="s">
        <v>7</v>
      </c>
      <c r="M7" s="224"/>
    </row>
    <row r="8" spans="2:13" ht="20.25">
      <c r="B8" s="216" t="s">
        <v>8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8"/>
    </row>
    <row r="9" spans="2:13" ht="26.25" customHeight="1">
      <c r="B9" s="41" t="s">
        <v>93</v>
      </c>
      <c r="C9" s="29" t="s">
        <v>37</v>
      </c>
      <c r="D9" s="29">
        <v>200</v>
      </c>
      <c r="E9" s="29">
        <v>4.8</v>
      </c>
      <c r="F9" s="32">
        <v>7</v>
      </c>
      <c r="G9" s="29">
        <v>51.6</v>
      </c>
      <c r="H9" s="29">
        <v>20</v>
      </c>
      <c r="I9" s="29">
        <v>0.8</v>
      </c>
      <c r="J9" s="29">
        <v>0.04</v>
      </c>
      <c r="K9" s="29">
        <v>0.02</v>
      </c>
      <c r="L9" s="29">
        <v>0</v>
      </c>
      <c r="M9" s="30">
        <v>226.25</v>
      </c>
    </row>
    <row r="10" spans="2:13" ht="37.5">
      <c r="B10" s="41" t="s">
        <v>137</v>
      </c>
      <c r="C10" s="27" t="s">
        <v>138</v>
      </c>
      <c r="D10" s="140" t="s">
        <v>76</v>
      </c>
      <c r="E10" s="29">
        <v>3.46</v>
      </c>
      <c r="F10" s="29">
        <v>3.63</v>
      </c>
      <c r="G10" s="29">
        <v>17.97</v>
      </c>
      <c r="H10" s="29">
        <v>24.91</v>
      </c>
      <c r="I10" s="29">
        <v>1.26</v>
      </c>
      <c r="J10" s="29">
        <v>0.17</v>
      </c>
      <c r="K10" s="29">
        <v>0.047</v>
      </c>
      <c r="L10" s="29">
        <v>0</v>
      </c>
      <c r="M10" s="30">
        <v>140.27</v>
      </c>
    </row>
    <row r="11" spans="2:13" ht="37.5">
      <c r="B11" s="41" t="s">
        <v>94</v>
      </c>
      <c r="C11" s="45" t="s">
        <v>134</v>
      </c>
      <c r="D11" s="46">
        <v>200</v>
      </c>
      <c r="E11" s="29">
        <v>3.47</v>
      </c>
      <c r="F11" s="29">
        <v>2.66</v>
      </c>
      <c r="G11" s="29">
        <v>28.33</v>
      </c>
      <c r="H11" s="29">
        <v>37.73</v>
      </c>
      <c r="I11" s="29">
        <v>0</v>
      </c>
      <c r="J11" s="33">
        <v>0.028</v>
      </c>
      <c r="K11" s="33">
        <v>0.08</v>
      </c>
      <c r="L11" s="29">
        <v>0.4</v>
      </c>
      <c r="M11" s="30">
        <v>126.47</v>
      </c>
    </row>
    <row r="12" spans="2:13" ht="18.75">
      <c r="B12" s="101"/>
      <c r="C12" s="102" t="s">
        <v>10</v>
      </c>
      <c r="D12" s="46"/>
      <c r="E12" s="119">
        <f aca="true" t="shared" si="0" ref="E12:M12">SUM(E9:E11)</f>
        <v>11.73</v>
      </c>
      <c r="F12" s="119">
        <f t="shared" si="0"/>
        <v>13.29</v>
      </c>
      <c r="G12" s="119">
        <f t="shared" si="0"/>
        <v>97.89999999999999</v>
      </c>
      <c r="H12" s="119">
        <f t="shared" si="0"/>
        <v>82.63999999999999</v>
      </c>
      <c r="I12" s="119">
        <f t="shared" si="0"/>
        <v>2.06</v>
      </c>
      <c r="J12" s="119">
        <f t="shared" si="0"/>
        <v>0.23800000000000002</v>
      </c>
      <c r="K12" s="119">
        <f t="shared" si="0"/>
        <v>0.14700000000000002</v>
      </c>
      <c r="L12" s="119">
        <f t="shared" si="0"/>
        <v>0.4</v>
      </c>
      <c r="M12" s="120">
        <f t="shared" si="0"/>
        <v>492.99</v>
      </c>
    </row>
    <row r="13" spans="2:13" ht="20.25">
      <c r="B13" s="200" t="s">
        <v>186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</row>
    <row r="14" spans="2:13" ht="18.75">
      <c r="B14" s="41" t="s">
        <v>14</v>
      </c>
      <c r="C14" s="37" t="s">
        <v>54</v>
      </c>
      <c r="D14" s="42">
        <v>160</v>
      </c>
      <c r="E14" s="29">
        <v>0.69</v>
      </c>
      <c r="F14" s="29">
        <v>0.51</v>
      </c>
      <c r="G14" s="29">
        <v>17.61</v>
      </c>
      <c r="H14" s="29">
        <v>32.49</v>
      </c>
      <c r="I14" s="29">
        <v>3.9</v>
      </c>
      <c r="J14" s="29">
        <v>0</v>
      </c>
      <c r="K14" s="29">
        <v>0.04</v>
      </c>
      <c r="L14" s="29">
        <v>14.23</v>
      </c>
      <c r="M14" s="34">
        <v>79</v>
      </c>
    </row>
    <row r="15" spans="2:13" ht="18.75">
      <c r="B15" s="35"/>
      <c r="C15" s="36" t="s">
        <v>10</v>
      </c>
      <c r="D15" s="37"/>
      <c r="E15" s="36">
        <f aca="true" t="shared" si="1" ref="E15:M15">SUM(E14:E14)</f>
        <v>0.69</v>
      </c>
      <c r="F15" s="36">
        <f t="shared" si="1"/>
        <v>0.51</v>
      </c>
      <c r="G15" s="36">
        <f t="shared" si="1"/>
        <v>17.61</v>
      </c>
      <c r="H15" s="36">
        <f t="shared" si="1"/>
        <v>32.49</v>
      </c>
      <c r="I15" s="36">
        <f t="shared" si="1"/>
        <v>3.9</v>
      </c>
      <c r="J15" s="43">
        <v>0</v>
      </c>
      <c r="K15" s="36">
        <f t="shared" si="1"/>
        <v>0.04</v>
      </c>
      <c r="L15" s="36">
        <f t="shared" si="1"/>
        <v>14.23</v>
      </c>
      <c r="M15" s="38">
        <f t="shared" si="1"/>
        <v>79</v>
      </c>
    </row>
    <row r="16" spans="2:13" ht="20.25">
      <c r="B16" s="216" t="s">
        <v>11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8"/>
    </row>
    <row r="17" spans="2:13" ht="37.5">
      <c r="B17" s="44">
        <v>198</v>
      </c>
      <c r="C17" s="50" t="s">
        <v>58</v>
      </c>
      <c r="D17" s="67">
        <v>60</v>
      </c>
      <c r="E17" s="67">
        <v>1.88</v>
      </c>
      <c r="F17" s="67">
        <v>0</v>
      </c>
      <c r="G17" s="67">
        <v>3.96</v>
      </c>
      <c r="H17" s="67">
        <v>12.01</v>
      </c>
      <c r="I17" s="67">
        <v>0.48</v>
      </c>
      <c r="J17" s="67">
        <v>0.07</v>
      </c>
      <c r="K17" s="67">
        <v>0.17</v>
      </c>
      <c r="L17" s="67">
        <v>6.12</v>
      </c>
      <c r="M17" s="87">
        <v>24.02</v>
      </c>
    </row>
    <row r="18" spans="2:13" ht="39" customHeight="1">
      <c r="B18" s="44">
        <v>35</v>
      </c>
      <c r="C18" s="50" t="s">
        <v>154</v>
      </c>
      <c r="D18" s="67" t="s">
        <v>113</v>
      </c>
      <c r="E18" s="67">
        <v>5.94</v>
      </c>
      <c r="F18" s="67">
        <v>7.44</v>
      </c>
      <c r="G18" s="67">
        <v>19.31</v>
      </c>
      <c r="H18" s="32">
        <v>49.5</v>
      </c>
      <c r="I18" s="67">
        <v>1.35</v>
      </c>
      <c r="J18" s="32">
        <v>0.1</v>
      </c>
      <c r="K18" s="67">
        <v>0.09</v>
      </c>
      <c r="L18" s="67">
        <v>11.01</v>
      </c>
      <c r="M18" s="87">
        <v>245.35</v>
      </c>
    </row>
    <row r="19" spans="2:13" ht="37.5">
      <c r="B19" s="44">
        <v>178</v>
      </c>
      <c r="C19" s="50" t="s">
        <v>162</v>
      </c>
      <c r="D19" s="61" t="s">
        <v>74</v>
      </c>
      <c r="E19" s="67">
        <v>10.63</v>
      </c>
      <c r="F19" s="67">
        <v>10.66</v>
      </c>
      <c r="G19" s="67">
        <v>9.44</v>
      </c>
      <c r="H19" s="32">
        <v>34.8</v>
      </c>
      <c r="I19" s="67">
        <v>1.54</v>
      </c>
      <c r="J19" s="67">
        <v>0.06</v>
      </c>
      <c r="K19" s="67">
        <v>0.01</v>
      </c>
      <c r="L19" s="67">
        <v>0.48</v>
      </c>
      <c r="M19" s="34">
        <v>166</v>
      </c>
    </row>
    <row r="20" spans="2:23" ht="24.75" customHeight="1">
      <c r="B20" s="44">
        <v>206</v>
      </c>
      <c r="C20" s="50" t="s">
        <v>26</v>
      </c>
      <c r="D20" s="67">
        <v>150</v>
      </c>
      <c r="E20" s="88">
        <v>3.15</v>
      </c>
      <c r="F20" s="89">
        <v>5.1</v>
      </c>
      <c r="G20" s="88">
        <v>21.75</v>
      </c>
      <c r="H20" s="88">
        <v>40.5</v>
      </c>
      <c r="I20" s="88">
        <v>1.05</v>
      </c>
      <c r="J20" s="88">
        <v>0.15</v>
      </c>
      <c r="K20" s="88">
        <v>0.005</v>
      </c>
      <c r="L20" s="88">
        <v>5.55</v>
      </c>
      <c r="M20" s="91">
        <v>147.75</v>
      </c>
      <c r="O20" s="1"/>
      <c r="P20" s="1"/>
      <c r="Q20" s="1"/>
      <c r="R20" s="1"/>
      <c r="S20" s="1"/>
      <c r="T20" s="1"/>
      <c r="U20" s="1"/>
      <c r="V20" s="1"/>
      <c r="W20" s="1"/>
    </row>
    <row r="21" spans="2:13" ht="21" customHeight="1">
      <c r="B21" s="44">
        <v>256</v>
      </c>
      <c r="C21" s="27" t="s">
        <v>13</v>
      </c>
      <c r="D21" s="28">
        <v>200</v>
      </c>
      <c r="E21" s="32">
        <v>0.4</v>
      </c>
      <c r="F21" s="32">
        <v>0.2</v>
      </c>
      <c r="G21" s="32">
        <v>23.8</v>
      </c>
      <c r="H21" s="32">
        <v>14</v>
      </c>
      <c r="I21" s="32">
        <v>0.6</v>
      </c>
      <c r="J21" s="51">
        <v>0</v>
      </c>
      <c r="K21" s="32">
        <v>0.1</v>
      </c>
      <c r="L21" s="32">
        <v>110</v>
      </c>
      <c r="M21" s="34">
        <v>100</v>
      </c>
    </row>
    <row r="22" spans="2:13" ht="24.75" customHeight="1">
      <c r="B22" s="44" t="s">
        <v>14</v>
      </c>
      <c r="C22" s="27" t="s">
        <v>15</v>
      </c>
      <c r="D22" s="28">
        <v>50</v>
      </c>
      <c r="E22" s="32">
        <v>2.71</v>
      </c>
      <c r="F22" s="32">
        <v>0.48</v>
      </c>
      <c r="G22" s="32">
        <v>15.88</v>
      </c>
      <c r="H22" s="32">
        <v>19.15</v>
      </c>
      <c r="I22" s="32">
        <v>1.6</v>
      </c>
      <c r="J22" s="32">
        <v>0.06</v>
      </c>
      <c r="K22" s="32">
        <v>0.03</v>
      </c>
      <c r="L22" s="51">
        <v>0</v>
      </c>
      <c r="M22" s="34">
        <v>72.22</v>
      </c>
    </row>
    <row r="23" spans="2:13" ht="24.75" customHeight="1">
      <c r="B23" s="44" t="s">
        <v>14</v>
      </c>
      <c r="C23" s="27" t="s">
        <v>19</v>
      </c>
      <c r="D23" s="28">
        <v>20</v>
      </c>
      <c r="E23" s="32">
        <v>1.6</v>
      </c>
      <c r="F23" s="32">
        <v>0.27</v>
      </c>
      <c r="G23" s="32">
        <v>8.4</v>
      </c>
      <c r="H23" s="32">
        <v>11.33</v>
      </c>
      <c r="I23" s="32">
        <v>1.07</v>
      </c>
      <c r="J23" s="32">
        <v>0.12</v>
      </c>
      <c r="K23" s="32">
        <v>0.069</v>
      </c>
      <c r="L23" s="51">
        <v>0</v>
      </c>
      <c r="M23" s="34">
        <v>47</v>
      </c>
    </row>
    <row r="24" spans="2:13" ht="24.75" customHeight="1">
      <c r="B24" s="31"/>
      <c r="C24" s="97" t="s">
        <v>10</v>
      </c>
      <c r="D24" s="141"/>
      <c r="E24" s="67">
        <f aca="true" t="shared" si="2" ref="E24:M24">SUM(E17:E23)</f>
        <v>26.310000000000002</v>
      </c>
      <c r="F24" s="67">
        <f t="shared" si="2"/>
        <v>24.150000000000002</v>
      </c>
      <c r="G24" s="67">
        <f t="shared" si="2"/>
        <v>102.54</v>
      </c>
      <c r="H24" s="67">
        <f t="shared" si="2"/>
        <v>181.29000000000002</v>
      </c>
      <c r="I24" s="67">
        <f t="shared" si="2"/>
        <v>7.6899999999999995</v>
      </c>
      <c r="J24" s="67">
        <f t="shared" si="2"/>
        <v>0.56</v>
      </c>
      <c r="K24" s="67">
        <f t="shared" si="2"/>
        <v>0.47400000000000003</v>
      </c>
      <c r="L24" s="67">
        <f t="shared" si="2"/>
        <v>133.16</v>
      </c>
      <c r="M24" s="87">
        <f t="shared" si="2"/>
        <v>802.34</v>
      </c>
    </row>
    <row r="25" spans="2:13" ht="20.25">
      <c r="B25" s="216" t="s">
        <v>16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8"/>
    </row>
    <row r="26" spans="2:13" ht="18.75">
      <c r="B26" s="44" t="s">
        <v>175</v>
      </c>
      <c r="C26" s="92" t="s">
        <v>86</v>
      </c>
      <c r="D26" s="67">
        <v>180</v>
      </c>
      <c r="E26" s="32">
        <v>5.8</v>
      </c>
      <c r="F26" s="32">
        <v>5</v>
      </c>
      <c r="G26" s="32">
        <v>8</v>
      </c>
      <c r="H26" s="32">
        <v>240</v>
      </c>
      <c r="I26" s="32">
        <v>0.2</v>
      </c>
      <c r="J26" s="32">
        <v>0.08</v>
      </c>
      <c r="K26" s="32">
        <v>0.34</v>
      </c>
      <c r="L26" s="32">
        <v>1.4</v>
      </c>
      <c r="M26" s="34">
        <v>80</v>
      </c>
    </row>
    <row r="27" spans="2:13" ht="18.75">
      <c r="B27" s="81" t="s">
        <v>100</v>
      </c>
      <c r="C27" s="27" t="s">
        <v>65</v>
      </c>
      <c r="D27" s="61">
        <v>70</v>
      </c>
      <c r="E27" s="67">
        <v>4.68</v>
      </c>
      <c r="F27" s="67">
        <v>5.68</v>
      </c>
      <c r="G27" s="67">
        <v>44.15</v>
      </c>
      <c r="H27" s="67">
        <v>31.42</v>
      </c>
      <c r="I27" s="67">
        <v>1.32</v>
      </c>
      <c r="J27" s="67">
        <v>0.09</v>
      </c>
      <c r="K27" s="67">
        <v>0.003</v>
      </c>
      <c r="L27" s="67">
        <v>0</v>
      </c>
      <c r="M27" s="87">
        <v>202.57</v>
      </c>
    </row>
    <row r="28" spans="2:13" ht="18.75">
      <c r="B28" s="31"/>
      <c r="C28" s="97" t="s">
        <v>10</v>
      </c>
      <c r="D28" s="42"/>
      <c r="E28" s="97">
        <f aca="true" t="shared" si="3" ref="E28:M28">SUM(E26:E27)</f>
        <v>10.48</v>
      </c>
      <c r="F28" s="97">
        <f t="shared" si="3"/>
        <v>10.68</v>
      </c>
      <c r="G28" s="97">
        <f t="shared" si="3"/>
        <v>52.15</v>
      </c>
      <c r="H28" s="97">
        <f t="shared" si="3"/>
        <v>271.42</v>
      </c>
      <c r="I28" s="97">
        <f t="shared" si="3"/>
        <v>1.52</v>
      </c>
      <c r="J28" s="97">
        <f t="shared" si="3"/>
        <v>0.16999999999999998</v>
      </c>
      <c r="K28" s="97">
        <f t="shared" si="3"/>
        <v>0.343</v>
      </c>
      <c r="L28" s="94">
        <f t="shared" si="3"/>
        <v>1.4</v>
      </c>
      <c r="M28" s="100">
        <f t="shared" si="3"/>
        <v>282.57</v>
      </c>
    </row>
    <row r="29" spans="2:13" ht="20.25">
      <c r="B29" s="190" t="s">
        <v>18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2"/>
    </row>
    <row r="30" spans="2:13" ht="37.5">
      <c r="B30" s="44" t="s">
        <v>82</v>
      </c>
      <c r="C30" s="50" t="s">
        <v>40</v>
      </c>
      <c r="D30" s="67" t="s">
        <v>29</v>
      </c>
      <c r="E30" s="98">
        <v>20.73</v>
      </c>
      <c r="F30" s="98">
        <v>5.1</v>
      </c>
      <c r="G30" s="98">
        <v>17.3</v>
      </c>
      <c r="H30" s="98">
        <v>227</v>
      </c>
      <c r="I30" s="98">
        <v>0.66</v>
      </c>
      <c r="J30" s="98">
        <v>0.09</v>
      </c>
      <c r="K30" s="98">
        <v>0.31</v>
      </c>
      <c r="L30" s="98">
        <v>0.6</v>
      </c>
      <c r="M30" s="99">
        <v>272</v>
      </c>
    </row>
    <row r="31" spans="2:13" ht="18.75">
      <c r="B31" s="44" t="s">
        <v>14</v>
      </c>
      <c r="C31" s="50" t="s">
        <v>19</v>
      </c>
      <c r="D31" s="61">
        <v>30</v>
      </c>
      <c r="E31" s="62">
        <v>2.4</v>
      </c>
      <c r="F31" s="62">
        <v>0.41</v>
      </c>
      <c r="G31" s="62">
        <v>12.6</v>
      </c>
      <c r="H31" s="62">
        <v>17</v>
      </c>
      <c r="I31" s="62">
        <v>1.6</v>
      </c>
      <c r="J31" s="62">
        <v>0.18</v>
      </c>
      <c r="K31" s="63">
        <v>0.104</v>
      </c>
      <c r="L31" s="64">
        <v>0</v>
      </c>
      <c r="M31" s="65">
        <v>70.5</v>
      </c>
    </row>
    <row r="32" spans="2:13" ht="18.75">
      <c r="B32" s="66">
        <v>264</v>
      </c>
      <c r="C32" s="49" t="s">
        <v>56</v>
      </c>
      <c r="D32" s="67">
        <v>200</v>
      </c>
      <c r="E32" s="32">
        <v>0.09</v>
      </c>
      <c r="F32" s="29">
        <v>0</v>
      </c>
      <c r="G32" s="32">
        <v>13</v>
      </c>
      <c r="H32" s="32">
        <v>12</v>
      </c>
      <c r="I32" s="32">
        <v>0.8</v>
      </c>
      <c r="J32" s="29">
        <v>0</v>
      </c>
      <c r="K32" s="29">
        <v>0</v>
      </c>
      <c r="L32" s="29">
        <v>0</v>
      </c>
      <c r="M32" s="30">
        <v>59.85</v>
      </c>
    </row>
    <row r="33" spans="2:13" ht="18.75">
      <c r="B33" s="31"/>
      <c r="C33" s="97" t="s">
        <v>10</v>
      </c>
      <c r="D33" s="42"/>
      <c r="E33" s="97">
        <f aca="true" t="shared" si="4" ref="E33:M33">SUM(E30:E32)</f>
        <v>23.22</v>
      </c>
      <c r="F33" s="97">
        <f t="shared" si="4"/>
        <v>5.51</v>
      </c>
      <c r="G33" s="94">
        <f t="shared" si="4"/>
        <v>42.9</v>
      </c>
      <c r="H33" s="94">
        <f t="shared" si="4"/>
        <v>256</v>
      </c>
      <c r="I33" s="97">
        <f t="shared" si="4"/>
        <v>3.0600000000000005</v>
      </c>
      <c r="J33" s="97">
        <f t="shared" si="4"/>
        <v>0.27</v>
      </c>
      <c r="K33" s="97">
        <f t="shared" si="4"/>
        <v>0.414</v>
      </c>
      <c r="L33" s="94">
        <f t="shared" si="4"/>
        <v>0.6</v>
      </c>
      <c r="M33" s="100">
        <f t="shared" si="4"/>
        <v>402.35</v>
      </c>
    </row>
    <row r="34" spans="2:13" ht="15.75">
      <c r="B34" s="101"/>
      <c r="C34" s="102"/>
      <c r="D34" s="103"/>
      <c r="E34" s="102"/>
      <c r="F34" s="102"/>
      <c r="G34" s="102"/>
      <c r="H34" s="102"/>
      <c r="I34" s="102"/>
      <c r="J34" s="102"/>
      <c r="K34" s="102"/>
      <c r="L34" s="102"/>
      <c r="M34" s="142"/>
    </row>
    <row r="35" spans="2:13" ht="15.75">
      <c r="B35" s="101"/>
      <c r="C35" s="106" t="s">
        <v>20</v>
      </c>
      <c r="D35" s="103"/>
      <c r="E35" s="107">
        <f>E33+E28+E24+E15+E12</f>
        <v>72.43</v>
      </c>
      <c r="F35" s="107">
        <f aca="true" t="shared" si="5" ref="F35:M35">F33+F28+F24+F15+F12</f>
        <v>54.14</v>
      </c>
      <c r="G35" s="107">
        <f t="shared" si="5"/>
        <v>313.09999999999997</v>
      </c>
      <c r="H35" s="107">
        <f t="shared" si="5"/>
        <v>823.84</v>
      </c>
      <c r="I35" s="107">
        <f t="shared" si="5"/>
        <v>18.229999999999997</v>
      </c>
      <c r="J35" s="107">
        <f t="shared" si="5"/>
        <v>1.238</v>
      </c>
      <c r="K35" s="107">
        <f t="shared" si="5"/>
        <v>1.4180000000000001</v>
      </c>
      <c r="L35" s="107">
        <f t="shared" si="5"/>
        <v>149.79</v>
      </c>
      <c r="M35" s="109">
        <f t="shared" si="5"/>
        <v>2059.25</v>
      </c>
    </row>
    <row r="36" spans="2:13" ht="15.75">
      <c r="B36" s="101"/>
      <c r="C36" s="108" t="s">
        <v>21</v>
      </c>
      <c r="D36" s="103"/>
      <c r="E36" s="107">
        <v>54</v>
      </c>
      <c r="F36" s="107">
        <v>60</v>
      </c>
      <c r="G36" s="107">
        <v>261</v>
      </c>
      <c r="H36" s="107">
        <v>800</v>
      </c>
      <c r="I36" s="107">
        <v>10</v>
      </c>
      <c r="J36" s="107">
        <v>0.8</v>
      </c>
      <c r="K36" s="107">
        <v>0.9</v>
      </c>
      <c r="L36" s="107">
        <v>45</v>
      </c>
      <c r="M36" s="109">
        <v>1800</v>
      </c>
    </row>
    <row r="37" spans="2:13" ht="32.25" thickBot="1">
      <c r="B37" s="110"/>
      <c r="C37" s="111" t="s">
        <v>22</v>
      </c>
      <c r="D37" s="112"/>
      <c r="E37" s="113">
        <f aca="true" t="shared" si="6" ref="E37:M37">E35*100/E36</f>
        <v>134.12962962962965</v>
      </c>
      <c r="F37" s="113">
        <f t="shared" si="6"/>
        <v>90.23333333333333</v>
      </c>
      <c r="G37" s="113">
        <f t="shared" si="6"/>
        <v>119.96168582375478</v>
      </c>
      <c r="H37" s="113">
        <f t="shared" si="6"/>
        <v>102.98</v>
      </c>
      <c r="I37" s="113">
        <f t="shared" si="6"/>
        <v>182.29999999999998</v>
      </c>
      <c r="J37" s="113">
        <f t="shared" si="6"/>
        <v>154.75</v>
      </c>
      <c r="K37" s="113">
        <f t="shared" si="6"/>
        <v>157.55555555555557</v>
      </c>
      <c r="L37" s="113">
        <f t="shared" si="6"/>
        <v>332.8666666666667</v>
      </c>
      <c r="M37" s="114">
        <f t="shared" si="6"/>
        <v>114.40277777777777</v>
      </c>
    </row>
    <row r="38" spans="2:13" ht="15.75">
      <c r="B38" s="3"/>
      <c r="C38" s="4"/>
      <c r="D38" s="3"/>
      <c r="E38" s="5"/>
      <c r="F38" s="5"/>
      <c r="G38" s="5"/>
      <c r="H38" s="5"/>
      <c r="I38" s="5"/>
      <c r="J38" s="5"/>
      <c r="K38" s="5"/>
      <c r="L38" s="5"/>
      <c r="M38" s="5"/>
    </row>
  </sheetData>
  <sheetProtection/>
  <mergeCells count="14">
    <mergeCell ref="B25:M25"/>
    <mergeCell ref="H6:I6"/>
    <mergeCell ref="J6:L6"/>
    <mergeCell ref="B13:M13"/>
    <mergeCell ref="B29:M29"/>
    <mergeCell ref="B6:B7"/>
    <mergeCell ref="C6:C7"/>
    <mergeCell ref="D6:D7"/>
    <mergeCell ref="E6:E7"/>
    <mergeCell ref="F6:F7"/>
    <mergeCell ref="G6:G7"/>
    <mergeCell ref="M6:M7"/>
    <mergeCell ref="B8:M8"/>
    <mergeCell ref="B16:M16"/>
  </mergeCells>
  <printOptions/>
  <pageMargins left="0.984251968503937" right="0" top="0.15748031496062992" bottom="0.15748031496062992" header="0.31496062992125984" footer="0.31496062992125984"/>
  <pageSetup horizontalDpi="600" verticalDpi="600" orientation="landscape" paperSize="9" scale="68" r:id="rId1"/>
  <rowBreaks count="1" manualBreakCount="1">
    <brk id="37" min="1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M38"/>
  <sheetViews>
    <sheetView zoomScale="75" zoomScaleNormal="75" workbookViewId="0" topLeftCell="A22">
      <selection activeCell="H4" sqref="H4"/>
    </sheetView>
  </sheetViews>
  <sheetFormatPr defaultColWidth="9.140625" defaultRowHeight="15"/>
  <cols>
    <col min="1" max="1" width="5.7109375" style="0" customWidth="1"/>
    <col min="2" max="2" width="9.140625" style="2" customWidth="1"/>
    <col min="3" max="3" width="29.8515625" style="2" customWidth="1"/>
    <col min="4" max="4" width="16.00390625" style="2" customWidth="1"/>
    <col min="5" max="5" width="15.421875" style="2" customWidth="1"/>
    <col min="6" max="6" width="15.00390625" style="2" customWidth="1"/>
    <col min="7" max="7" width="14.8515625" style="2" customWidth="1"/>
    <col min="8" max="8" width="14.421875" style="2" customWidth="1"/>
    <col min="9" max="9" width="14.7109375" style="2" customWidth="1"/>
    <col min="10" max="10" width="15.28125" style="2" customWidth="1"/>
    <col min="11" max="11" width="15.00390625" style="2" customWidth="1"/>
    <col min="12" max="12" width="14.7109375" style="2" customWidth="1"/>
    <col min="13" max="13" width="16.7109375" style="2" customWidth="1"/>
  </cols>
  <sheetData>
    <row r="1" spans="2:3" ht="20.25">
      <c r="B1" s="226">
        <v>5</v>
      </c>
      <c r="C1" s="226"/>
    </row>
    <row r="2" spans="2:13" ht="20.25">
      <c r="B2" s="15" t="s">
        <v>123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21">
      <c r="B3" s="16" t="s">
        <v>119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21">
      <c r="B4" s="16" t="s">
        <v>117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ht="21" thickBot="1">
      <c r="B5" s="15" t="s">
        <v>118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5.75" customHeight="1">
      <c r="B6" s="196" t="s">
        <v>68</v>
      </c>
      <c r="C6" s="208" t="s">
        <v>69</v>
      </c>
      <c r="D6" s="208" t="s">
        <v>70</v>
      </c>
      <c r="E6" s="208" t="s">
        <v>0</v>
      </c>
      <c r="F6" s="208" t="s">
        <v>71</v>
      </c>
      <c r="G6" s="208" t="s">
        <v>1</v>
      </c>
      <c r="H6" s="208" t="s">
        <v>2</v>
      </c>
      <c r="I6" s="209"/>
      <c r="J6" s="208" t="s">
        <v>3</v>
      </c>
      <c r="K6" s="209"/>
      <c r="L6" s="209"/>
      <c r="M6" s="210" t="s">
        <v>4</v>
      </c>
    </row>
    <row r="7" spans="2:13" ht="32.25" customHeight="1" thickBot="1">
      <c r="B7" s="197"/>
      <c r="C7" s="212"/>
      <c r="D7" s="212"/>
      <c r="E7" s="212"/>
      <c r="F7" s="212"/>
      <c r="G7" s="212"/>
      <c r="H7" s="25" t="s">
        <v>5</v>
      </c>
      <c r="I7" s="25" t="s">
        <v>6</v>
      </c>
      <c r="J7" s="25" t="s">
        <v>50</v>
      </c>
      <c r="K7" s="25" t="s">
        <v>51</v>
      </c>
      <c r="L7" s="25" t="s">
        <v>7</v>
      </c>
      <c r="M7" s="211"/>
    </row>
    <row r="8" spans="2:13" ht="20.25">
      <c r="B8" s="213" t="s">
        <v>8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5"/>
    </row>
    <row r="9" spans="2:13" ht="37.5">
      <c r="B9" s="41" t="s">
        <v>139</v>
      </c>
      <c r="C9" s="27" t="s">
        <v>140</v>
      </c>
      <c r="D9" s="29">
        <v>200</v>
      </c>
      <c r="E9" s="28">
        <v>4.422</v>
      </c>
      <c r="F9" s="28">
        <v>3.82</v>
      </c>
      <c r="G9" s="28">
        <v>15.88</v>
      </c>
      <c r="H9" s="28">
        <v>118.6</v>
      </c>
      <c r="I9" s="28">
        <v>0.4</v>
      </c>
      <c r="J9" s="28">
        <v>0.06</v>
      </c>
      <c r="K9" s="28">
        <v>0.14</v>
      </c>
      <c r="L9" s="28">
        <v>0.6</v>
      </c>
      <c r="M9" s="143">
        <v>116.58</v>
      </c>
    </row>
    <row r="10" spans="2:13" ht="44.25" customHeight="1">
      <c r="B10" s="31">
        <v>3</v>
      </c>
      <c r="C10" s="27" t="s">
        <v>129</v>
      </c>
      <c r="D10" s="29" t="s">
        <v>114</v>
      </c>
      <c r="E10" s="29">
        <v>6.14</v>
      </c>
      <c r="F10" s="29">
        <v>8.39</v>
      </c>
      <c r="G10" s="29">
        <v>21.45</v>
      </c>
      <c r="H10" s="29">
        <v>106.39</v>
      </c>
      <c r="I10" s="32">
        <v>1.7</v>
      </c>
      <c r="J10" s="29">
        <v>0.19</v>
      </c>
      <c r="K10" s="29">
        <v>0.134</v>
      </c>
      <c r="L10" s="33">
        <v>0.07</v>
      </c>
      <c r="M10" s="34">
        <v>195.7</v>
      </c>
    </row>
    <row r="11" spans="2:13" ht="22.5" customHeight="1">
      <c r="B11" s="41" t="s">
        <v>92</v>
      </c>
      <c r="C11" s="82" t="s">
        <v>136</v>
      </c>
      <c r="D11" s="28">
        <v>200</v>
      </c>
      <c r="E11" s="29">
        <v>3.76</v>
      </c>
      <c r="F11" s="32">
        <v>3.2</v>
      </c>
      <c r="G11" s="29">
        <v>26.74</v>
      </c>
      <c r="H11" s="32">
        <v>34</v>
      </c>
      <c r="I11" s="29">
        <v>0</v>
      </c>
      <c r="J11" s="32">
        <v>0.02</v>
      </c>
      <c r="K11" s="29">
        <v>0.08</v>
      </c>
      <c r="L11" s="29">
        <v>0.4</v>
      </c>
      <c r="M11" s="30">
        <v>133.66</v>
      </c>
    </row>
    <row r="12" spans="2:13" ht="18.75">
      <c r="B12" s="83"/>
      <c r="C12" s="84" t="s">
        <v>10</v>
      </c>
      <c r="D12" s="46"/>
      <c r="E12" s="119">
        <f aca="true" t="shared" si="0" ref="E12:M12">SUM(E9:E11)</f>
        <v>14.322</v>
      </c>
      <c r="F12" s="119">
        <f t="shared" si="0"/>
        <v>15.41</v>
      </c>
      <c r="G12" s="119">
        <f t="shared" si="0"/>
        <v>64.07</v>
      </c>
      <c r="H12" s="119">
        <f t="shared" si="0"/>
        <v>258.99</v>
      </c>
      <c r="I12" s="119">
        <f t="shared" si="0"/>
        <v>2.1</v>
      </c>
      <c r="J12" s="119">
        <f t="shared" si="0"/>
        <v>0.27</v>
      </c>
      <c r="K12" s="119">
        <f t="shared" si="0"/>
        <v>0.35400000000000004</v>
      </c>
      <c r="L12" s="119">
        <f t="shared" si="0"/>
        <v>1.0699999999999998</v>
      </c>
      <c r="M12" s="120">
        <f t="shared" si="0"/>
        <v>445.93999999999994</v>
      </c>
    </row>
    <row r="13" spans="2:13" ht="20.25">
      <c r="B13" s="200" t="s">
        <v>186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</row>
    <row r="14" spans="2:13" ht="18.75">
      <c r="B14" s="121" t="s">
        <v>14</v>
      </c>
      <c r="C14" s="37" t="s">
        <v>24</v>
      </c>
      <c r="D14" s="122">
        <v>250</v>
      </c>
      <c r="E14" s="27">
        <v>0.86</v>
      </c>
      <c r="F14" s="27">
        <v>0.74</v>
      </c>
      <c r="G14" s="27">
        <v>14.94</v>
      </c>
      <c r="H14" s="27">
        <v>31.86</v>
      </c>
      <c r="I14" s="27">
        <v>4.82</v>
      </c>
      <c r="J14" s="27">
        <v>0</v>
      </c>
      <c r="K14" s="27">
        <v>0.049</v>
      </c>
      <c r="L14" s="27">
        <v>11.69</v>
      </c>
      <c r="M14" s="123">
        <v>88</v>
      </c>
    </row>
    <row r="15" spans="2:13" ht="18.75">
      <c r="B15" s="35"/>
      <c r="C15" s="36" t="s">
        <v>10</v>
      </c>
      <c r="D15" s="85"/>
      <c r="E15" s="84">
        <f aca="true" t="shared" si="1" ref="E15:M15">SUM(E14:E14)</f>
        <v>0.86</v>
      </c>
      <c r="F15" s="84">
        <f t="shared" si="1"/>
        <v>0.74</v>
      </c>
      <c r="G15" s="84">
        <f t="shared" si="1"/>
        <v>14.94</v>
      </c>
      <c r="H15" s="84">
        <f t="shared" si="1"/>
        <v>31.86</v>
      </c>
      <c r="I15" s="84">
        <f t="shared" si="1"/>
        <v>4.82</v>
      </c>
      <c r="J15" s="84">
        <f t="shared" si="1"/>
        <v>0</v>
      </c>
      <c r="K15" s="84">
        <f t="shared" si="1"/>
        <v>0.049</v>
      </c>
      <c r="L15" s="84">
        <f t="shared" si="1"/>
        <v>11.69</v>
      </c>
      <c r="M15" s="124">
        <f t="shared" si="1"/>
        <v>88</v>
      </c>
    </row>
    <row r="16" spans="2:13" ht="20.25">
      <c r="B16" s="216" t="s">
        <v>11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8"/>
    </row>
    <row r="17" spans="2:13" ht="37.5">
      <c r="B17" s="41" t="s">
        <v>14</v>
      </c>
      <c r="C17" s="50" t="s">
        <v>145</v>
      </c>
      <c r="D17" s="61">
        <v>60</v>
      </c>
      <c r="E17" s="29">
        <v>0.42</v>
      </c>
      <c r="F17" s="46">
        <v>0.05</v>
      </c>
      <c r="G17" s="46">
        <v>0</v>
      </c>
      <c r="H17" s="46">
        <v>10.25</v>
      </c>
      <c r="I17" s="46">
        <v>0.29</v>
      </c>
      <c r="J17" s="46">
        <v>0.01</v>
      </c>
      <c r="K17" s="46">
        <v>0.01</v>
      </c>
      <c r="L17" s="46">
        <v>4.22</v>
      </c>
      <c r="M17" s="99">
        <v>6.6</v>
      </c>
    </row>
    <row r="18" spans="2:13" ht="37.5">
      <c r="B18" s="44" t="s">
        <v>49</v>
      </c>
      <c r="C18" s="27" t="s">
        <v>32</v>
      </c>
      <c r="D18" s="29" t="s">
        <v>113</v>
      </c>
      <c r="E18" s="29">
        <v>10.23</v>
      </c>
      <c r="F18" s="29">
        <v>13.86</v>
      </c>
      <c r="G18" s="29">
        <v>15.11</v>
      </c>
      <c r="H18" s="29">
        <v>45.75</v>
      </c>
      <c r="I18" s="29">
        <v>1.145</v>
      </c>
      <c r="J18" s="29">
        <v>0.07</v>
      </c>
      <c r="K18" s="29">
        <v>0.84</v>
      </c>
      <c r="L18" s="29">
        <v>10.76</v>
      </c>
      <c r="M18" s="30">
        <v>193.62</v>
      </c>
    </row>
    <row r="19" spans="2:13" ht="25.5" customHeight="1">
      <c r="B19" s="44" t="s">
        <v>79</v>
      </c>
      <c r="C19" s="125" t="s">
        <v>33</v>
      </c>
      <c r="D19" s="53" t="s">
        <v>74</v>
      </c>
      <c r="E19" s="32">
        <v>13.4</v>
      </c>
      <c r="F19" s="29">
        <v>12.44</v>
      </c>
      <c r="G19" s="29">
        <v>5.36</v>
      </c>
      <c r="H19" s="32">
        <v>38.2</v>
      </c>
      <c r="I19" s="32">
        <v>1.7</v>
      </c>
      <c r="J19" s="29">
        <v>0.047</v>
      </c>
      <c r="K19" s="29">
        <v>0.116</v>
      </c>
      <c r="L19" s="29">
        <v>0</v>
      </c>
      <c r="M19" s="30">
        <v>212.39</v>
      </c>
    </row>
    <row r="20" spans="2:13" ht="37.5">
      <c r="B20" s="44">
        <v>72</v>
      </c>
      <c r="C20" s="27" t="s">
        <v>60</v>
      </c>
      <c r="D20" s="67" t="s">
        <v>170</v>
      </c>
      <c r="E20" s="29">
        <v>6.25</v>
      </c>
      <c r="F20" s="29">
        <v>7.82</v>
      </c>
      <c r="G20" s="29">
        <v>19.19</v>
      </c>
      <c r="H20" s="29">
        <v>33.23</v>
      </c>
      <c r="I20" s="32">
        <v>1.9</v>
      </c>
      <c r="J20" s="33">
        <v>0.1</v>
      </c>
      <c r="K20" s="29">
        <v>0.005</v>
      </c>
      <c r="L20" s="29">
        <v>4.95</v>
      </c>
      <c r="M20" s="34">
        <v>110.7</v>
      </c>
    </row>
    <row r="21" spans="2:13" ht="25.5" customHeight="1">
      <c r="B21" s="44">
        <v>239</v>
      </c>
      <c r="C21" s="127" t="s">
        <v>174</v>
      </c>
      <c r="D21" s="28">
        <v>200</v>
      </c>
      <c r="E21" s="32">
        <v>0.8</v>
      </c>
      <c r="F21" s="32">
        <v>0</v>
      </c>
      <c r="G21" s="32">
        <v>25.8</v>
      </c>
      <c r="H21" s="32">
        <v>32</v>
      </c>
      <c r="I21" s="32">
        <v>0.6</v>
      </c>
      <c r="J21" s="32">
        <v>0.026</v>
      </c>
      <c r="K21" s="32">
        <v>0.075</v>
      </c>
      <c r="L21" s="32">
        <v>0.7</v>
      </c>
      <c r="M21" s="34">
        <v>149.3</v>
      </c>
    </row>
    <row r="22" spans="2:13" ht="24.75" customHeight="1">
      <c r="B22" s="44" t="s">
        <v>14</v>
      </c>
      <c r="C22" s="27" t="s">
        <v>15</v>
      </c>
      <c r="D22" s="28">
        <v>50</v>
      </c>
      <c r="E22" s="32">
        <v>2.71</v>
      </c>
      <c r="F22" s="32">
        <v>0.48</v>
      </c>
      <c r="G22" s="32">
        <v>15.88</v>
      </c>
      <c r="H22" s="32">
        <v>19.15</v>
      </c>
      <c r="I22" s="32">
        <v>1.6</v>
      </c>
      <c r="J22" s="32">
        <v>0.06</v>
      </c>
      <c r="K22" s="32">
        <v>0.03</v>
      </c>
      <c r="L22" s="51">
        <v>0</v>
      </c>
      <c r="M22" s="34">
        <v>72.22</v>
      </c>
    </row>
    <row r="23" spans="2:13" ht="24.75" customHeight="1">
      <c r="B23" s="44" t="s">
        <v>14</v>
      </c>
      <c r="C23" s="27" t="s">
        <v>19</v>
      </c>
      <c r="D23" s="28">
        <v>20</v>
      </c>
      <c r="E23" s="32">
        <v>1.6</v>
      </c>
      <c r="F23" s="32">
        <v>0.27</v>
      </c>
      <c r="G23" s="32">
        <v>8.4</v>
      </c>
      <c r="H23" s="32">
        <v>11.33</v>
      </c>
      <c r="I23" s="32">
        <v>1.07</v>
      </c>
      <c r="J23" s="32">
        <v>0.12</v>
      </c>
      <c r="K23" s="32">
        <v>0.069</v>
      </c>
      <c r="L23" s="51">
        <v>0</v>
      </c>
      <c r="M23" s="34">
        <v>47</v>
      </c>
    </row>
    <row r="24" spans="2:13" ht="24.75" customHeight="1">
      <c r="B24" s="83"/>
      <c r="C24" s="144" t="s">
        <v>10</v>
      </c>
      <c r="D24" s="85"/>
      <c r="E24" s="119">
        <f aca="true" t="shared" si="2" ref="E24:M24">SUM(E17:E23)</f>
        <v>35.410000000000004</v>
      </c>
      <c r="F24" s="119">
        <f t="shared" si="2"/>
        <v>34.92</v>
      </c>
      <c r="G24" s="119">
        <f t="shared" si="2"/>
        <v>89.74</v>
      </c>
      <c r="H24" s="119">
        <f t="shared" si="2"/>
        <v>189.91000000000003</v>
      </c>
      <c r="I24" s="119">
        <f t="shared" si="2"/>
        <v>8.305</v>
      </c>
      <c r="J24" s="119">
        <f t="shared" si="2"/>
        <v>0.433</v>
      </c>
      <c r="K24" s="119">
        <f t="shared" si="2"/>
        <v>1.145</v>
      </c>
      <c r="L24" s="119">
        <f t="shared" si="2"/>
        <v>20.63</v>
      </c>
      <c r="M24" s="120">
        <f t="shared" si="2"/>
        <v>791.8300000000002</v>
      </c>
    </row>
    <row r="25" spans="2:13" ht="20.25">
      <c r="B25" s="216" t="s">
        <v>16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8"/>
    </row>
    <row r="26" spans="2:13" ht="18.75">
      <c r="B26" s="41" t="s">
        <v>127</v>
      </c>
      <c r="C26" s="27" t="s">
        <v>128</v>
      </c>
      <c r="D26" s="53">
        <v>200</v>
      </c>
      <c r="E26" s="54">
        <v>6</v>
      </c>
      <c r="F26" s="54">
        <v>6.4</v>
      </c>
      <c r="G26" s="54">
        <v>9.4</v>
      </c>
      <c r="H26" s="54">
        <v>242</v>
      </c>
      <c r="I26" s="54">
        <v>0.2</v>
      </c>
      <c r="J26" s="54">
        <v>0.04</v>
      </c>
      <c r="K26" s="54">
        <v>0.26</v>
      </c>
      <c r="L26" s="54">
        <v>1.2</v>
      </c>
      <c r="M26" s="55">
        <v>114</v>
      </c>
    </row>
    <row r="27" spans="2:13" ht="18.75">
      <c r="B27" s="81" t="s">
        <v>14</v>
      </c>
      <c r="C27" s="45" t="s">
        <v>35</v>
      </c>
      <c r="D27" s="145">
        <v>25</v>
      </c>
      <c r="E27" s="53">
        <v>0.94</v>
      </c>
      <c r="F27" s="53">
        <v>1.11</v>
      </c>
      <c r="G27" s="53">
        <v>25.9</v>
      </c>
      <c r="H27" s="53">
        <v>5.36</v>
      </c>
      <c r="I27" s="53">
        <v>0</v>
      </c>
      <c r="J27" s="53">
        <v>0.01</v>
      </c>
      <c r="K27" s="53">
        <v>0.01</v>
      </c>
      <c r="L27" s="53">
        <v>0</v>
      </c>
      <c r="M27" s="55">
        <v>93.8</v>
      </c>
    </row>
    <row r="28" spans="2:13" ht="18.75">
      <c r="B28" s="83"/>
      <c r="C28" s="84" t="s">
        <v>10</v>
      </c>
      <c r="D28" s="85"/>
      <c r="E28" s="93">
        <f aca="true" t="shared" si="3" ref="E28:M28">SUM(E26:E27)</f>
        <v>6.9399999999999995</v>
      </c>
      <c r="F28" s="93">
        <f t="shared" si="3"/>
        <v>7.510000000000001</v>
      </c>
      <c r="G28" s="69">
        <f t="shared" si="3"/>
        <v>35.3</v>
      </c>
      <c r="H28" s="93">
        <f t="shared" si="3"/>
        <v>247.36</v>
      </c>
      <c r="I28" s="69">
        <f t="shared" si="3"/>
        <v>0.2</v>
      </c>
      <c r="J28" s="93">
        <f t="shared" si="3"/>
        <v>0.05</v>
      </c>
      <c r="K28" s="93">
        <f t="shared" si="3"/>
        <v>0.27</v>
      </c>
      <c r="L28" s="69">
        <f t="shared" si="3"/>
        <v>1.2</v>
      </c>
      <c r="M28" s="146">
        <f t="shared" si="3"/>
        <v>207.8</v>
      </c>
    </row>
    <row r="29" spans="2:13" ht="20.25">
      <c r="B29" s="190" t="s">
        <v>18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2"/>
    </row>
    <row r="30" spans="2:13" ht="37.5">
      <c r="B30" s="44" t="s">
        <v>91</v>
      </c>
      <c r="C30" s="92" t="s">
        <v>45</v>
      </c>
      <c r="D30" s="42">
        <v>60</v>
      </c>
      <c r="E30" s="67">
        <v>1.88</v>
      </c>
      <c r="F30" s="67">
        <v>0</v>
      </c>
      <c r="G30" s="67">
        <v>3.96</v>
      </c>
      <c r="H30" s="67">
        <v>12.01</v>
      </c>
      <c r="I30" s="67">
        <v>0.48</v>
      </c>
      <c r="J30" s="67">
        <v>0.07</v>
      </c>
      <c r="K30" s="33">
        <v>0.17</v>
      </c>
      <c r="L30" s="67">
        <v>6.12</v>
      </c>
      <c r="M30" s="87">
        <v>24.02</v>
      </c>
    </row>
    <row r="31" spans="2:13" ht="37.5">
      <c r="B31" s="44">
        <v>141</v>
      </c>
      <c r="C31" s="50" t="s">
        <v>61</v>
      </c>
      <c r="D31" s="67">
        <v>240</v>
      </c>
      <c r="E31" s="61">
        <v>19.09</v>
      </c>
      <c r="F31" s="61">
        <v>8.84</v>
      </c>
      <c r="G31" s="61">
        <v>2.65</v>
      </c>
      <c r="H31" s="61">
        <v>96.2</v>
      </c>
      <c r="I31" s="61">
        <v>0.01</v>
      </c>
      <c r="J31" s="61">
        <v>0.13</v>
      </c>
      <c r="K31" s="61">
        <v>0.065</v>
      </c>
      <c r="L31" s="62">
        <v>11.6</v>
      </c>
      <c r="M31" s="147">
        <v>255.89</v>
      </c>
    </row>
    <row r="32" spans="2:13" ht="24.75" customHeight="1">
      <c r="B32" s="41" t="s">
        <v>14</v>
      </c>
      <c r="C32" s="92" t="s">
        <v>19</v>
      </c>
      <c r="D32" s="67">
        <v>40</v>
      </c>
      <c r="E32" s="32">
        <v>3.2</v>
      </c>
      <c r="F32" s="67">
        <v>0.54</v>
      </c>
      <c r="G32" s="67">
        <v>16.8</v>
      </c>
      <c r="H32" s="67">
        <v>22.66</v>
      </c>
      <c r="I32" s="67">
        <v>2.14</v>
      </c>
      <c r="J32" s="67">
        <v>0.24</v>
      </c>
      <c r="K32" s="132">
        <v>0.138</v>
      </c>
      <c r="L32" s="51">
        <v>0</v>
      </c>
      <c r="M32" s="34">
        <v>94</v>
      </c>
    </row>
    <row r="33" spans="2:13" ht="18.75">
      <c r="B33" s="66">
        <v>264</v>
      </c>
      <c r="C33" s="49" t="s">
        <v>56</v>
      </c>
      <c r="D33" s="67">
        <v>200</v>
      </c>
      <c r="E33" s="32">
        <v>0.09</v>
      </c>
      <c r="F33" s="29">
        <v>0</v>
      </c>
      <c r="G33" s="32">
        <v>13</v>
      </c>
      <c r="H33" s="32">
        <v>12</v>
      </c>
      <c r="I33" s="32">
        <v>0.8</v>
      </c>
      <c r="J33" s="29">
        <v>0</v>
      </c>
      <c r="K33" s="29">
        <v>0</v>
      </c>
      <c r="L33" s="29">
        <v>0</v>
      </c>
      <c r="M33" s="30">
        <v>59.85</v>
      </c>
    </row>
    <row r="34" spans="2:13" ht="18.75">
      <c r="B34" s="31"/>
      <c r="C34" s="148" t="s">
        <v>10</v>
      </c>
      <c r="D34" s="42"/>
      <c r="E34" s="97">
        <f aca="true" t="shared" si="4" ref="E34:M34">SUM(E30:E33)</f>
        <v>24.259999999999998</v>
      </c>
      <c r="F34" s="97">
        <f t="shared" si="4"/>
        <v>9.379999999999999</v>
      </c>
      <c r="G34" s="97">
        <f t="shared" si="4"/>
        <v>36.41</v>
      </c>
      <c r="H34" s="97">
        <f t="shared" si="4"/>
        <v>142.87</v>
      </c>
      <c r="I34" s="97">
        <f t="shared" si="4"/>
        <v>3.4299999999999997</v>
      </c>
      <c r="J34" s="97">
        <f t="shared" si="4"/>
        <v>0.44</v>
      </c>
      <c r="K34" s="97">
        <f t="shared" si="4"/>
        <v>0.373</v>
      </c>
      <c r="L34" s="97">
        <f t="shared" si="4"/>
        <v>17.72</v>
      </c>
      <c r="M34" s="100">
        <f t="shared" si="4"/>
        <v>433.76</v>
      </c>
    </row>
    <row r="35" spans="2:13" ht="15.75">
      <c r="B35" s="101"/>
      <c r="C35" s="102"/>
      <c r="D35" s="103"/>
      <c r="E35" s="102"/>
      <c r="F35" s="102"/>
      <c r="G35" s="102"/>
      <c r="H35" s="102"/>
      <c r="I35" s="102"/>
      <c r="J35" s="102"/>
      <c r="K35" s="102"/>
      <c r="L35" s="102"/>
      <c r="M35" s="142"/>
    </row>
    <row r="36" spans="2:13" ht="15.75">
      <c r="B36" s="101"/>
      <c r="C36" s="106" t="s">
        <v>20</v>
      </c>
      <c r="D36" s="103"/>
      <c r="E36" s="106">
        <f aca="true" t="shared" si="5" ref="E36:M36">E34+E28+E24+E15+E12</f>
        <v>81.792</v>
      </c>
      <c r="F36" s="106">
        <f t="shared" si="5"/>
        <v>67.96000000000001</v>
      </c>
      <c r="G36" s="106">
        <f t="shared" si="5"/>
        <v>240.45999999999998</v>
      </c>
      <c r="H36" s="106">
        <f t="shared" si="5"/>
        <v>870.9900000000001</v>
      </c>
      <c r="I36" s="106">
        <f t="shared" si="5"/>
        <v>18.855</v>
      </c>
      <c r="J36" s="106">
        <f t="shared" si="5"/>
        <v>1.193</v>
      </c>
      <c r="K36" s="106">
        <f t="shared" si="5"/>
        <v>2.191</v>
      </c>
      <c r="L36" s="106">
        <f t="shared" si="5"/>
        <v>52.309999999999995</v>
      </c>
      <c r="M36" s="149">
        <f t="shared" si="5"/>
        <v>1967.33</v>
      </c>
    </row>
    <row r="37" spans="2:13" ht="15.75">
      <c r="B37" s="101"/>
      <c r="C37" s="108" t="s">
        <v>21</v>
      </c>
      <c r="D37" s="103"/>
      <c r="E37" s="107">
        <v>54</v>
      </c>
      <c r="F37" s="107">
        <v>60</v>
      </c>
      <c r="G37" s="107">
        <v>261</v>
      </c>
      <c r="H37" s="107">
        <v>800</v>
      </c>
      <c r="I37" s="107">
        <v>10</v>
      </c>
      <c r="J37" s="107">
        <v>0.8</v>
      </c>
      <c r="K37" s="107">
        <v>0.9</v>
      </c>
      <c r="L37" s="107">
        <v>45</v>
      </c>
      <c r="M37" s="109">
        <v>1800</v>
      </c>
    </row>
    <row r="38" spans="2:13" ht="32.25" thickBot="1">
      <c r="B38" s="110"/>
      <c r="C38" s="111" t="s">
        <v>22</v>
      </c>
      <c r="D38" s="112"/>
      <c r="E38" s="113">
        <f aca="true" t="shared" si="6" ref="E38:M38">E36*100/E37</f>
        <v>151.46666666666667</v>
      </c>
      <c r="F38" s="113">
        <f t="shared" si="6"/>
        <v>113.26666666666668</v>
      </c>
      <c r="G38" s="113">
        <f t="shared" si="6"/>
        <v>92.1302681992337</v>
      </c>
      <c r="H38" s="113">
        <f t="shared" si="6"/>
        <v>108.87375000000002</v>
      </c>
      <c r="I38" s="113">
        <f t="shared" si="6"/>
        <v>188.55</v>
      </c>
      <c r="J38" s="113">
        <f t="shared" si="6"/>
        <v>149.125</v>
      </c>
      <c r="K38" s="113">
        <f t="shared" si="6"/>
        <v>243.44444444444443</v>
      </c>
      <c r="L38" s="113">
        <f t="shared" si="6"/>
        <v>116.24444444444443</v>
      </c>
      <c r="M38" s="114">
        <f t="shared" si="6"/>
        <v>109.29611111111112</v>
      </c>
    </row>
  </sheetData>
  <sheetProtection/>
  <mergeCells count="15">
    <mergeCell ref="B8:M8"/>
    <mergeCell ref="B16:M16"/>
    <mergeCell ref="G6:G7"/>
    <mergeCell ref="H6:I6"/>
    <mergeCell ref="B13:M13"/>
    <mergeCell ref="B1:C1"/>
    <mergeCell ref="B25:M25"/>
    <mergeCell ref="B29:M29"/>
    <mergeCell ref="B6:B7"/>
    <mergeCell ref="C6:C7"/>
    <mergeCell ref="D6:D7"/>
    <mergeCell ref="E6:E7"/>
    <mergeCell ref="F6:F7"/>
    <mergeCell ref="J6:L6"/>
    <mergeCell ref="M6:M7"/>
  </mergeCells>
  <printOptions/>
  <pageMargins left="0.984251968503937" right="0" top="0.15748031496062992" bottom="0.15748031496062992" header="0.31496062992125984" footer="0.31496062992125984"/>
  <pageSetup horizontalDpi="600" verticalDpi="600" orientation="landscape" paperSize="9" scale="65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1:M38"/>
  <sheetViews>
    <sheetView zoomScale="75" zoomScaleNormal="75" workbookViewId="0" topLeftCell="A26">
      <selection activeCell="H2" sqref="H2"/>
    </sheetView>
  </sheetViews>
  <sheetFormatPr defaultColWidth="9.140625" defaultRowHeight="15"/>
  <cols>
    <col min="1" max="1" width="5.28125" style="0" customWidth="1"/>
    <col min="2" max="2" width="9.140625" style="2" customWidth="1"/>
    <col min="3" max="3" width="29.8515625" style="2" customWidth="1"/>
    <col min="4" max="4" width="15.140625" style="2" customWidth="1"/>
    <col min="5" max="6" width="14.8515625" style="2" customWidth="1"/>
    <col min="7" max="7" width="15.28125" style="2" customWidth="1"/>
    <col min="8" max="9" width="14.8515625" style="2" customWidth="1"/>
    <col min="10" max="10" width="15.140625" style="2" customWidth="1"/>
    <col min="11" max="11" width="14.421875" style="2" customWidth="1"/>
    <col min="12" max="12" width="14.7109375" style="2" customWidth="1"/>
    <col min="13" max="13" width="16.57421875" style="2" customWidth="1"/>
  </cols>
  <sheetData>
    <row r="1" spans="2:13" ht="15.75">
      <c r="B1" s="3">
        <v>6</v>
      </c>
      <c r="C1" s="4"/>
      <c r="D1" s="3"/>
      <c r="E1" s="6"/>
      <c r="F1" s="6"/>
      <c r="G1" s="6"/>
      <c r="H1" s="6"/>
      <c r="I1" s="6"/>
      <c r="J1" s="6"/>
      <c r="K1" s="6"/>
      <c r="L1" s="6"/>
      <c r="M1" s="6"/>
    </row>
    <row r="2" spans="2:13" ht="20.25">
      <c r="B2" s="15" t="s">
        <v>115</v>
      </c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ht="20.25">
      <c r="B3" s="16" t="s">
        <v>126</v>
      </c>
      <c r="C3" s="16"/>
      <c r="D3"/>
      <c r="E3"/>
      <c r="F3"/>
      <c r="G3"/>
      <c r="H3"/>
      <c r="I3"/>
      <c r="J3"/>
      <c r="K3"/>
      <c r="L3"/>
      <c r="M3"/>
    </row>
    <row r="4" spans="2:13" ht="20.25">
      <c r="B4" s="16" t="s">
        <v>117</v>
      </c>
      <c r="C4" s="16"/>
      <c r="D4"/>
      <c r="E4"/>
      <c r="F4"/>
      <c r="G4"/>
      <c r="H4"/>
      <c r="I4"/>
      <c r="J4"/>
      <c r="K4"/>
      <c r="L4"/>
      <c r="M4"/>
    </row>
    <row r="5" spans="2:13" ht="21" thickBot="1">
      <c r="B5" s="15" t="s">
        <v>118</v>
      </c>
      <c r="C5" s="15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15.75" customHeight="1">
      <c r="B6" s="196" t="s">
        <v>68</v>
      </c>
      <c r="C6" s="208" t="s">
        <v>69</v>
      </c>
      <c r="D6" s="208" t="s">
        <v>70</v>
      </c>
      <c r="E6" s="208" t="s">
        <v>0</v>
      </c>
      <c r="F6" s="208" t="s">
        <v>71</v>
      </c>
      <c r="G6" s="208" t="s">
        <v>1</v>
      </c>
      <c r="H6" s="208" t="s">
        <v>2</v>
      </c>
      <c r="I6" s="209"/>
      <c r="J6" s="208" t="s">
        <v>3</v>
      </c>
      <c r="K6" s="209"/>
      <c r="L6" s="209"/>
      <c r="M6" s="210" t="s">
        <v>4</v>
      </c>
    </row>
    <row r="7" spans="2:13" ht="33.75" customHeight="1" thickBot="1">
      <c r="B7" s="197"/>
      <c r="C7" s="212"/>
      <c r="D7" s="212"/>
      <c r="E7" s="212"/>
      <c r="F7" s="212"/>
      <c r="G7" s="212"/>
      <c r="H7" s="25" t="s">
        <v>5</v>
      </c>
      <c r="I7" s="25" t="s">
        <v>6</v>
      </c>
      <c r="J7" s="25" t="s">
        <v>50</v>
      </c>
      <c r="K7" s="25" t="s">
        <v>51</v>
      </c>
      <c r="L7" s="25" t="s">
        <v>7</v>
      </c>
      <c r="M7" s="211"/>
    </row>
    <row r="8" spans="2:13" ht="20.25">
      <c r="B8" s="213" t="s">
        <v>8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5"/>
    </row>
    <row r="9" spans="2:13" ht="37.5">
      <c r="B9" s="150" t="s">
        <v>141</v>
      </c>
      <c r="C9" s="82" t="s">
        <v>142</v>
      </c>
      <c r="D9" s="28">
        <v>200</v>
      </c>
      <c r="E9" s="29">
        <v>5.25</v>
      </c>
      <c r="F9" s="29">
        <v>6.38</v>
      </c>
      <c r="G9" s="29">
        <v>31.5</v>
      </c>
      <c r="H9" s="29">
        <v>26.25</v>
      </c>
      <c r="I9" s="29">
        <v>1.31</v>
      </c>
      <c r="J9" s="29">
        <v>0.15</v>
      </c>
      <c r="K9" s="29">
        <v>0.02</v>
      </c>
      <c r="L9" s="29">
        <v>0</v>
      </c>
      <c r="M9" s="34">
        <v>204</v>
      </c>
    </row>
    <row r="10" spans="2:13" ht="37.5">
      <c r="B10" s="41" t="s">
        <v>137</v>
      </c>
      <c r="C10" s="27" t="s">
        <v>138</v>
      </c>
      <c r="D10" s="140" t="s">
        <v>76</v>
      </c>
      <c r="E10" s="29">
        <v>3.46</v>
      </c>
      <c r="F10" s="29">
        <v>3.63</v>
      </c>
      <c r="G10" s="29">
        <v>17.97</v>
      </c>
      <c r="H10" s="29">
        <v>24.91</v>
      </c>
      <c r="I10" s="29">
        <v>1.26</v>
      </c>
      <c r="J10" s="29">
        <v>0.17</v>
      </c>
      <c r="K10" s="29">
        <v>0.047</v>
      </c>
      <c r="L10" s="29">
        <v>0</v>
      </c>
      <c r="M10" s="30">
        <v>140.27</v>
      </c>
    </row>
    <row r="11" spans="2:13" ht="37.5">
      <c r="B11" s="41" t="s">
        <v>94</v>
      </c>
      <c r="C11" s="45" t="s">
        <v>134</v>
      </c>
      <c r="D11" s="46">
        <v>200</v>
      </c>
      <c r="E11" s="29">
        <v>3.47</v>
      </c>
      <c r="F11" s="29">
        <v>2.66</v>
      </c>
      <c r="G11" s="29">
        <v>28.33</v>
      </c>
      <c r="H11" s="29">
        <v>37.73</v>
      </c>
      <c r="I11" s="29">
        <v>0</v>
      </c>
      <c r="J11" s="33">
        <v>0.028</v>
      </c>
      <c r="K11" s="33">
        <v>0.08</v>
      </c>
      <c r="L11" s="29">
        <v>0.4</v>
      </c>
      <c r="M11" s="30">
        <v>126.47</v>
      </c>
    </row>
    <row r="12" spans="2:13" ht="18.75">
      <c r="B12" s="101"/>
      <c r="C12" s="84" t="s">
        <v>10</v>
      </c>
      <c r="D12" s="46"/>
      <c r="E12" s="119">
        <f aca="true" t="shared" si="0" ref="E12:M12">SUM(E9:E11)</f>
        <v>12.180000000000001</v>
      </c>
      <c r="F12" s="119">
        <f t="shared" si="0"/>
        <v>12.67</v>
      </c>
      <c r="G12" s="119">
        <f t="shared" si="0"/>
        <v>77.8</v>
      </c>
      <c r="H12" s="119">
        <f t="shared" si="0"/>
        <v>88.88999999999999</v>
      </c>
      <c r="I12" s="119">
        <f t="shared" si="0"/>
        <v>2.5700000000000003</v>
      </c>
      <c r="J12" s="119">
        <f t="shared" si="0"/>
        <v>0.34800000000000003</v>
      </c>
      <c r="K12" s="119">
        <f t="shared" si="0"/>
        <v>0.14700000000000002</v>
      </c>
      <c r="L12" s="119">
        <f t="shared" si="0"/>
        <v>0.4</v>
      </c>
      <c r="M12" s="120">
        <f t="shared" si="0"/>
        <v>470.74</v>
      </c>
    </row>
    <row r="13" spans="2:13" ht="20.25">
      <c r="B13" s="200" t="s">
        <v>186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</row>
    <row r="14" spans="2:13" ht="21.75" customHeight="1">
      <c r="B14" s="41" t="s">
        <v>14</v>
      </c>
      <c r="C14" s="37" t="s">
        <v>54</v>
      </c>
      <c r="D14" s="42">
        <v>160</v>
      </c>
      <c r="E14" s="29">
        <v>0.69</v>
      </c>
      <c r="F14" s="29">
        <v>0.51</v>
      </c>
      <c r="G14" s="29">
        <v>17.61</v>
      </c>
      <c r="H14" s="29">
        <v>32.49</v>
      </c>
      <c r="I14" s="29">
        <v>3.9</v>
      </c>
      <c r="J14" s="29">
        <v>0</v>
      </c>
      <c r="K14" s="29">
        <v>0.04</v>
      </c>
      <c r="L14" s="29">
        <v>14.23</v>
      </c>
      <c r="M14" s="34">
        <v>79</v>
      </c>
    </row>
    <row r="15" spans="2:13" ht="18.75">
      <c r="B15" s="35"/>
      <c r="C15" s="36" t="s">
        <v>10</v>
      </c>
      <c r="D15" s="37"/>
      <c r="E15" s="36">
        <f aca="true" t="shared" si="1" ref="E15:M15">SUM(E14:E14)</f>
        <v>0.69</v>
      </c>
      <c r="F15" s="36">
        <f t="shared" si="1"/>
        <v>0.51</v>
      </c>
      <c r="G15" s="36">
        <f t="shared" si="1"/>
        <v>17.61</v>
      </c>
      <c r="H15" s="36">
        <f t="shared" si="1"/>
        <v>32.49</v>
      </c>
      <c r="I15" s="36">
        <f t="shared" si="1"/>
        <v>3.9</v>
      </c>
      <c r="J15" s="43">
        <v>0</v>
      </c>
      <c r="K15" s="36">
        <f t="shared" si="1"/>
        <v>0.04</v>
      </c>
      <c r="L15" s="36">
        <f t="shared" si="1"/>
        <v>14.23</v>
      </c>
      <c r="M15" s="38">
        <f t="shared" si="1"/>
        <v>79</v>
      </c>
    </row>
    <row r="16" spans="2:13" ht="20.25">
      <c r="B16" s="216" t="s">
        <v>11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8"/>
    </row>
    <row r="17" spans="2:13" ht="22.5" customHeight="1">
      <c r="B17" s="41" t="s">
        <v>14</v>
      </c>
      <c r="C17" s="50" t="s">
        <v>146</v>
      </c>
      <c r="D17" s="67">
        <v>60</v>
      </c>
      <c r="E17" s="29">
        <v>1.2</v>
      </c>
      <c r="F17" s="29">
        <v>5.4</v>
      </c>
      <c r="G17" s="29">
        <v>5.16</v>
      </c>
      <c r="H17" s="29">
        <v>24.6</v>
      </c>
      <c r="I17" s="29">
        <v>4.2</v>
      </c>
      <c r="J17" s="29">
        <v>0.12</v>
      </c>
      <c r="K17" s="29">
        <v>0.03</v>
      </c>
      <c r="L17" s="32">
        <v>4.2</v>
      </c>
      <c r="M17" s="30">
        <v>73.2</v>
      </c>
    </row>
    <row r="18" spans="2:13" ht="37.5">
      <c r="B18" s="44" t="s">
        <v>103</v>
      </c>
      <c r="C18" s="50" t="s">
        <v>155</v>
      </c>
      <c r="D18" s="29" t="s">
        <v>113</v>
      </c>
      <c r="E18" s="29">
        <v>5.56</v>
      </c>
      <c r="F18" s="32">
        <v>7.1</v>
      </c>
      <c r="G18" s="32">
        <v>14.1</v>
      </c>
      <c r="H18" s="29">
        <v>64.12</v>
      </c>
      <c r="I18" s="29">
        <v>0.95</v>
      </c>
      <c r="J18" s="29">
        <v>0.05</v>
      </c>
      <c r="K18" s="29">
        <v>0.07</v>
      </c>
      <c r="L18" s="32">
        <v>18.8</v>
      </c>
      <c r="M18" s="34">
        <v>157</v>
      </c>
    </row>
    <row r="19" spans="2:13" ht="37.5">
      <c r="B19" s="44" t="s">
        <v>77</v>
      </c>
      <c r="C19" s="50" t="s">
        <v>46</v>
      </c>
      <c r="D19" s="28" t="s">
        <v>163</v>
      </c>
      <c r="E19" s="29">
        <v>18.45</v>
      </c>
      <c r="F19" s="29">
        <v>19.73</v>
      </c>
      <c r="G19" s="29">
        <v>5.38</v>
      </c>
      <c r="H19" s="29">
        <v>26.22</v>
      </c>
      <c r="I19" s="29">
        <v>0.41</v>
      </c>
      <c r="J19" s="29">
        <v>0.08</v>
      </c>
      <c r="K19" s="29">
        <v>0.17</v>
      </c>
      <c r="L19" s="29">
        <v>0</v>
      </c>
      <c r="M19" s="34">
        <v>191</v>
      </c>
    </row>
    <row r="20" spans="2:13" ht="25.5" customHeight="1">
      <c r="B20" s="151" t="s">
        <v>171</v>
      </c>
      <c r="C20" s="125" t="s">
        <v>36</v>
      </c>
      <c r="D20" s="28">
        <v>150</v>
      </c>
      <c r="E20" s="29">
        <v>3</v>
      </c>
      <c r="F20" s="29">
        <v>0.6</v>
      </c>
      <c r="G20" s="29">
        <v>23.7</v>
      </c>
      <c r="H20" s="29">
        <v>18</v>
      </c>
      <c r="I20" s="29">
        <v>1.2</v>
      </c>
      <c r="J20" s="29">
        <v>0.15</v>
      </c>
      <c r="K20" s="29">
        <v>0.087</v>
      </c>
      <c r="L20" s="29">
        <v>21.75</v>
      </c>
      <c r="M20" s="34">
        <v>112.5</v>
      </c>
    </row>
    <row r="21" spans="2:13" ht="21.75" customHeight="1">
      <c r="B21" s="44" t="s">
        <v>96</v>
      </c>
      <c r="C21" s="50" t="s">
        <v>39</v>
      </c>
      <c r="D21" s="28">
        <v>200</v>
      </c>
      <c r="E21" s="29">
        <v>0</v>
      </c>
      <c r="F21" s="29">
        <v>0</v>
      </c>
      <c r="G21" s="29">
        <v>26.13</v>
      </c>
      <c r="H21" s="29">
        <v>12.06</v>
      </c>
      <c r="I21" s="32">
        <v>0.2</v>
      </c>
      <c r="J21" s="29">
        <v>0</v>
      </c>
      <c r="K21" s="29">
        <v>0</v>
      </c>
      <c r="L21" s="29">
        <v>1.81</v>
      </c>
      <c r="M21" s="34">
        <v>116.8</v>
      </c>
    </row>
    <row r="22" spans="2:13" ht="24.75" customHeight="1">
      <c r="B22" s="44" t="s">
        <v>14</v>
      </c>
      <c r="C22" s="27" t="s">
        <v>15</v>
      </c>
      <c r="D22" s="28">
        <v>50</v>
      </c>
      <c r="E22" s="32">
        <v>2.71</v>
      </c>
      <c r="F22" s="32">
        <v>0.48</v>
      </c>
      <c r="G22" s="32">
        <v>15.88</v>
      </c>
      <c r="H22" s="32">
        <v>19.15</v>
      </c>
      <c r="I22" s="32">
        <v>1.6</v>
      </c>
      <c r="J22" s="32">
        <v>0.06</v>
      </c>
      <c r="K22" s="32">
        <v>0.03</v>
      </c>
      <c r="L22" s="51">
        <v>0</v>
      </c>
      <c r="M22" s="34">
        <v>72.22</v>
      </c>
    </row>
    <row r="23" spans="2:13" ht="24.75" customHeight="1">
      <c r="B23" s="44" t="s">
        <v>14</v>
      </c>
      <c r="C23" s="27" t="s">
        <v>19</v>
      </c>
      <c r="D23" s="28">
        <v>20</v>
      </c>
      <c r="E23" s="32">
        <v>1.6</v>
      </c>
      <c r="F23" s="32">
        <v>0.27</v>
      </c>
      <c r="G23" s="32">
        <v>8.4</v>
      </c>
      <c r="H23" s="32">
        <v>11.33</v>
      </c>
      <c r="I23" s="32">
        <v>1.07</v>
      </c>
      <c r="J23" s="32">
        <v>0.12</v>
      </c>
      <c r="K23" s="32">
        <v>0.069</v>
      </c>
      <c r="L23" s="51">
        <v>0</v>
      </c>
      <c r="M23" s="34">
        <v>47</v>
      </c>
    </row>
    <row r="24" spans="2:13" ht="24.75" customHeight="1">
      <c r="B24" s="101"/>
      <c r="C24" s="119" t="s">
        <v>10</v>
      </c>
      <c r="D24" s="46"/>
      <c r="E24" s="119">
        <f aca="true" t="shared" si="2" ref="E24:M24">SUM(E17:E23)</f>
        <v>32.52</v>
      </c>
      <c r="F24" s="119">
        <f t="shared" si="2"/>
        <v>33.580000000000005</v>
      </c>
      <c r="G24" s="119">
        <f t="shared" si="2"/>
        <v>98.75</v>
      </c>
      <c r="H24" s="119">
        <f t="shared" si="2"/>
        <v>175.48000000000002</v>
      </c>
      <c r="I24" s="119">
        <f t="shared" si="2"/>
        <v>9.63</v>
      </c>
      <c r="J24" s="119">
        <f t="shared" si="2"/>
        <v>0.5800000000000001</v>
      </c>
      <c r="K24" s="119">
        <f t="shared" si="2"/>
        <v>0.456</v>
      </c>
      <c r="L24" s="119">
        <f t="shared" si="2"/>
        <v>46.56</v>
      </c>
      <c r="M24" s="120">
        <f t="shared" si="2"/>
        <v>769.72</v>
      </c>
    </row>
    <row r="25" spans="2:13" ht="20.25">
      <c r="B25" s="216" t="s">
        <v>16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8"/>
    </row>
    <row r="26" spans="2:13" ht="18.75">
      <c r="B26" s="41" t="s">
        <v>127</v>
      </c>
      <c r="C26" s="27" t="s">
        <v>128</v>
      </c>
      <c r="D26" s="53">
        <v>200</v>
      </c>
      <c r="E26" s="54">
        <v>6</v>
      </c>
      <c r="F26" s="54">
        <v>6.4</v>
      </c>
      <c r="G26" s="54">
        <v>9.4</v>
      </c>
      <c r="H26" s="54">
        <v>242</v>
      </c>
      <c r="I26" s="54">
        <v>0.2</v>
      </c>
      <c r="J26" s="54">
        <v>0.04</v>
      </c>
      <c r="K26" s="54">
        <v>0.26</v>
      </c>
      <c r="L26" s="54">
        <v>1.2</v>
      </c>
      <c r="M26" s="55">
        <v>114</v>
      </c>
    </row>
    <row r="27" spans="2:13" ht="18.75">
      <c r="B27" s="81" t="s">
        <v>106</v>
      </c>
      <c r="C27" s="152" t="s">
        <v>48</v>
      </c>
      <c r="D27" s="67">
        <v>70</v>
      </c>
      <c r="E27" s="67">
        <v>7.3</v>
      </c>
      <c r="F27" s="67">
        <v>4.26</v>
      </c>
      <c r="G27" s="67">
        <v>33.11</v>
      </c>
      <c r="H27" s="67">
        <v>23.57</v>
      </c>
      <c r="I27" s="67">
        <v>0.002</v>
      </c>
      <c r="J27" s="67">
        <v>0.08</v>
      </c>
      <c r="K27" s="32">
        <v>0.6</v>
      </c>
      <c r="L27" s="67">
        <v>0</v>
      </c>
      <c r="M27" s="34">
        <v>234</v>
      </c>
    </row>
    <row r="28" spans="2:13" ht="18.75">
      <c r="B28" s="101"/>
      <c r="C28" s="84" t="s">
        <v>10</v>
      </c>
      <c r="D28" s="42"/>
      <c r="E28" s="97">
        <f aca="true" t="shared" si="3" ref="E28:M28">SUM(E26:E27)</f>
        <v>13.3</v>
      </c>
      <c r="F28" s="97">
        <f t="shared" si="3"/>
        <v>10.66</v>
      </c>
      <c r="G28" s="97">
        <f t="shared" si="3"/>
        <v>42.51</v>
      </c>
      <c r="H28" s="97">
        <f t="shared" si="3"/>
        <v>265.57</v>
      </c>
      <c r="I28" s="97">
        <f t="shared" si="3"/>
        <v>0.202</v>
      </c>
      <c r="J28" s="97">
        <f t="shared" si="3"/>
        <v>0.12</v>
      </c>
      <c r="K28" s="97">
        <f t="shared" si="3"/>
        <v>0.86</v>
      </c>
      <c r="L28" s="97">
        <f t="shared" si="3"/>
        <v>1.2</v>
      </c>
      <c r="M28" s="96">
        <f t="shared" si="3"/>
        <v>348</v>
      </c>
    </row>
    <row r="29" spans="2:13" ht="20.25">
      <c r="B29" s="190" t="s">
        <v>18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2"/>
    </row>
    <row r="30" spans="2:13" ht="37.5">
      <c r="B30" s="44" t="s">
        <v>104</v>
      </c>
      <c r="C30" s="50" t="s">
        <v>66</v>
      </c>
      <c r="D30" s="61">
        <v>180</v>
      </c>
      <c r="E30" s="32">
        <v>2.52</v>
      </c>
      <c r="F30" s="32">
        <v>2.88</v>
      </c>
      <c r="G30" s="32">
        <v>13.86</v>
      </c>
      <c r="H30" s="32">
        <v>54</v>
      </c>
      <c r="I30" s="32">
        <v>1.44</v>
      </c>
      <c r="J30" s="33">
        <v>0.108</v>
      </c>
      <c r="K30" s="33">
        <v>0.12</v>
      </c>
      <c r="L30" s="32">
        <v>4.86</v>
      </c>
      <c r="M30" s="34">
        <v>93.6</v>
      </c>
    </row>
    <row r="31" spans="2:13" ht="18.75">
      <c r="B31" s="44">
        <v>134</v>
      </c>
      <c r="C31" s="50" t="s">
        <v>47</v>
      </c>
      <c r="D31" s="61">
        <v>70</v>
      </c>
      <c r="E31" s="32">
        <v>12.4</v>
      </c>
      <c r="F31" s="32">
        <v>8.81</v>
      </c>
      <c r="G31" s="32">
        <v>5.71</v>
      </c>
      <c r="H31" s="32">
        <v>75.42</v>
      </c>
      <c r="I31" s="32">
        <v>1.19</v>
      </c>
      <c r="J31" s="33">
        <v>0.07</v>
      </c>
      <c r="K31" s="33">
        <v>0.09</v>
      </c>
      <c r="L31" s="32">
        <v>1.98</v>
      </c>
      <c r="M31" s="34">
        <v>151</v>
      </c>
    </row>
    <row r="32" spans="2:13" ht="18.75">
      <c r="B32" s="44" t="s">
        <v>14</v>
      </c>
      <c r="C32" s="50" t="s">
        <v>19</v>
      </c>
      <c r="D32" s="61">
        <v>30</v>
      </c>
      <c r="E32" s="62">
        <v>2.4</v>
      </c>
      <c r="F32" s="62">
        <v>0.41</v>
      </c>
      <c r="G32" s="62">
        <v>12.6</v>
      </c>
      <c r="H32" s="62">
        <v>17</v>
      </c>
      <c r="I32" s="62">
        <v>1.6</v>
      </c>
      <c r="J32" s="63">
        <v>0.18</v>
      </c>
      <c r="K32" s="63">
        <v>0.104</v>
      </c>
      <c r="L32" s="64">
        <v>0</v>
      </c>
      <c r="M32" s="65">
        <v>70.5</v>
      </c>
    </row>
    <row r="33" spans="2:13" ht="18.75">
      <c r="B33" s="66">
        <v>264</v>
      </c>
      <c r="C33" s="49" t="s">
        <v>56</v>
      </c>
      <c r="D33" s="67">
        <v>200</v>
      </c>
      <c r="E33" s="32">
        <v>0.09</v>
      </c>
      <c r="F33" s="29">
        <v>0</v>
      </c>
      <c r="G33" s="32">
        <v>13</v>
      </c>
      <c r="H33" s="32">
        <v>12</v>
      </c>
      <c r="I33" s="32">
        <v>0.8</v>
      </c>
      <c r="J33" s="29">
        <v>0</v>
      </c>
      <c r="K33" s="29">
        <v>0</v>
      </c>
      <c r="L33" s="29">
        <v>0</v>
      </c>
      <c r="M33" s="30">
        <v>59.85</v>
      </c>
    </row>
    <row r="34" spans="2:13" ht="18.75">
      <c r="B34" s="31"/>
      <c r="C34" s="148" t="s">
        <v>10</v>
      </c>
      <c r="D34" s="42"/>
      <c r="E34" s="97">
        <f aca="true" t="shared" si="4" ref="E34:M34">SUM(E30:E33)</f>
        <v>17.41</v>
      </c>
      <c r="F34" s="94">
        <f t="shared" si="4"/>
        <v>12.100000000000001</v>
      </c>
      <c r="G34" s="97">
        <f t="shared" si="4"/>
        <v>45.17</v>
      </c>
      <c r="H34" s="97">
        <f t="shared" si="4"/>
        <v>158.42000000000002</v>
      </c>
      <c r="I34" s="97">
        <f t="shared" si="4"/>
        <v>5.03</v>
      </c>
      <c r="J34" s="97">
        <f t="shared" si="4"/>
        <v>0.358</v>
      </c>
      <c r="K34" s="97">
        <f t="shared" si="4"/>
        <v>0.314</v>
      </c>
      <c r="L34" s="97">
        <f t="shared" si="4"/>
        <v>6.84</v>
      </c>
      <c r="M34" s="100">
        <f t="shared" si="4"/>
        <v>374.95000000000005</v>
      </c>
    </row>
    <row r="35" spans="2:13" ht="15.75">
      <c r="B35" s="101"/>
      <c r="C35" s="102"/>
      <c r="D35" s="103"/>
      <c r="E35" s="102"/>
      <c r="F35" s="102"/>
      <c r="G35" s="102"/>
      <c r="H35" s="102"/>
      <c r="I35" s="102"/>
      <c r="J35" s="102"/>
      <c r="K35" s="102"/>
      <c r="L35" s="102"/>
      <c r="M35" s="142"/>
    </row>
    <row r="36" spans="2:13" ht="15.75">
      <c r="B36" s="101"/>
      <c r="C36" s="106" t="s">
        <v>20</v>
      </c>
      <c r="D36" s="103"/>
      <c r="E36" s="153">
        <f aca="true" t="shared" si="5" ref="E36:M36">E34+E28+E24+E15+E12</f>
        <v>76.10000000000001</v>
      </c>
      <c r="F36" s="153">
        <f t="shared" si="5"/>
        <v>69.52</v>
      </c>
      <c r="G36" s="153">
        <f t="shared" si="5"/>
        <v>281.84000000000003</v>
      </c>
      <c r="H36" s="153">
        <f t="shared" si="5"/>
        <v>720.85</v>
      </c>
      <c r="I36" s="153">
        <f t="shared" si="5"/>
        <v>21.332</v>
      </c>
      <c r="J36" s="153">
        <f t="shared" si="5"/>
        <v>1.4060000000000001</v>
      </c>
      <c r="K36" s="153">
        <f t="shared" si="5"/>
        <v>1.817</v>
      </c>
      <c r="L36" s="153">
        <f t="shared" si="5"/>
        <v>69.23</v>
      </c>
      <c r="M36" s="154">
        <f t="shared" si="5"/>
        <v>2042.41</v>
      </c>
    </row>
    <row r="37" spans="2:13" ht="15.75">
      <c r="B37" s="101"/>
      <c r="C37" s="108" t="s">
        <v>21</v>
      </c>
      <c r="D37" s="103"/>
      <c r="E37" s="107">
        <v>54</v>
      </c>
      <c r="F37" s="107">
        <v>60</v>
      </c>
      <c r="G37" s="107">
        <v>261</v>
      </c>
      <c r="H37" s="107">
        <v>800</v>
      </c>
      <c r="I37" s="107">
        <v>10</v>
      </c>
      <c r="J37" s="107">
        <v>0.8</v>
      </c>
      <c r="K37" s="107">
        <v>0.9</v>
      </c>
      <c r="L37" s="107">
        <v>45</v>
      </c>
      <c r="M37" s="109">
        <v>1800</v>
      </c>
    </row>
    <row r="38" spans="2:13" ht="32.25" thickBot="1">
      <c r="B38" s="19"/>
      <c r="C38" s="20" t="s">
        <v>22</v>
      </c>
      <c r="D38" s="21"/>
      <c r="E38" s="22">
        <f aca="true" t="shared" si="6" ref="E38:M38">E36*100/E37</f>
        <v>140.92592592592595</v>
      </c>
      <c r="F38" s="22">
        <f t="shared" si="6"/>
        <v>115.86666666666666</v>
      </c>
      <c r="G38" s="22">
        <f t="shared" si="6"/>
        <v>107.98467432950193</v>
      </c>
      <c r="H38" s="22">
        <f t="shared" si="6"/>
        <v>90.10625</v>
      </c>
      <c r="I38" s="22">
        <f t="shared" si="6"/>
        <v>213.32000000000002</v>
      </c>
      <c r="J38" s="22">
        <f t="shared" si="6"/>
        <v>175.75000000000003</v>
      </c>
      <c r="K38" s="22">
        <f t="shared" si="6"/>
        <v>201.88888888888886</v>
      </c>
      <c r="L38" s="22">
        <f t="shared" si="6"/>
        <v>153.84444444444443</v>
      </c>
      <c r="M38" s="23">
        <f t="shared" si="6"/>
        <v>113.46722222222222</v>
      </c>
    </row>
  </sheetData>
  <sheetProtection/>
  <mergeCells count="14">
    <mergeCell ref="H6:I6"/>
    <mergeCell ref="M6:M7"/>
    <mergeCell ref="B8:M8"/>
    <mergeCell ref="B13:M13"/>
    <mergeCell ref="B16:M16"/>
    <mergeCell ref="B25:M25"/>
    <mergeCell ref="J6:L6"/>
    <mergeCell ref="B29:M29"/>
    <mergeCell ref="B6:B7"/>
    <mergeCell ref="C6:C7"/>
    <mergeCell ref="D6:D7"/>
    <mergeCell ref="E6:E7"/>
    <mergeCell ref="F6:F7"/>
    <mergeCell ref="G6:G7"/>
  </mergeCells>
  <printOptions/>
  <pageMargins left="0.984251968503937" right="0" top="0.15748031496062992" bottom="0.15748031496062992" header="0.31496062992125984" footer="0.31496062992125984"/>
  <pageSetup horizontalDpi="600" verticalDpi="600" orientation="landscape" paperSize="9" scale="66" r:id="rId1"/>
  <rowBreaks count="1" manualBreakCount="1">
    <brk id="38" min="1" max="12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N39"/>
  <sheetViews>
    <sheetView zoomScale="75" zoomScaleNormal="75" workbookViewId="0" topLeftCell="A20">
      <selection activeCell="C43" sqref="C43"/>
    </sheetView>
  </sheetViews>
  <sheetFormatPr defaultColWidth="9.140625" defaultRowHeight="15"/>
  <cols>
    <col min="1" max="1" width="4.7109375" style="0" customWidth="1"/>
    <col min="2" max="2" width="9.140625" style="2" customWidth="1"/>
    <col min="3" max="3" width="29.8515625" style="2" customWidth="1"/>
    <col min="4" max="5" width="15.00390625" style="2" customWidth="1"/>
    <col min="6" max="6" width="14.7109375" style="2" customWidth="1"/>
    <col min="7" max="7" width="15.28125" style="2" customWidth="1"/>
    <col min="8" max="8" width="14.8515625" style="2" customWidth="1"/>
    <col min="9" max="9" width="15.00390625" style="2" customWidth="1"/>
    <col min="10" max="10" width="14.8515625" style="2" customWidth="1"/>
    <col min="11" max="11" width="15.28125" style="2" customWidth="1"/>
    <col min="12" max="12" width="14.7109375" style="2" customWidth="1"/>
    <col min="13" max="13" width="17.28125" style="2" customWidth="1"/>
  </cols>
  <sheetData>
    <row r="1" spans="2:3" ht="25.5" customHeight="1">
      <c r="B1" s="227">
        <v>7</v>
      </c>
      <c r="C1" s="227"/>
    </row>
    <row r="2" spans="2:13" ht="20.25">
      <c r="B2" s="15" t="s">
        <v>120</v>
      </c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ht="20.25">
      <c r="B3" s="16" t="s">
        <v>126</v>
      </c>
      <c r="C3" s="16"/>
      <c r="D3"/>
      <c r="E3"/>
      <c r="F3"/>
      <c r="G3"/>
      <c r="H3"/>
      <c r="I3"/>
      <c r="J3"/>
      <c r="K3"/>
      <c r="L3"/>
      <c r="M3"/>
    </row>
    <row r="4" spans="2:13" ht="20.25">
      <c r="B4" s="16" t="s">
        <v>117</v>
      </c>
      <c r="C4" s="16"/>
      <c r="D4"/>
      <c r="E4"/>
      <c r="F4"/>
      <c r="G4"/>
      <c r="H4"/>
      <c r="I4"/>
      <c r="J4"/>
      <c r="K4"/>
      <c r="L4"/>
      <c r="M4"/>
    </row>
    <row r="5" spans="2:13" ht="21" thickBot="1">
      <c r="B5" s="15" t="s">
        <v>118</v>
      </c>
      <c r="C5" s="15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15.75" customHeight="1">
      <c r="B6" s="219" t="s">
        <v>68</v>
      </c>
      <c r="C6" s="221" t="s">
        <v>69</v>
      </c>
      <c r="D6" s="221" t="s">
        <v>70</v>
      </c>
      <c r="E6" s="221" t="s">
        <v>0</v>
      </c>
      <c r="F6" s="221" t="s">
        <v>71</v>
      </c>
      <c r="G6" s="221" t="s">
        <v>1</v>
      </c>
      <c r="H6" s="221" t="s">
        <v>2</v>
      </c>
      <c r="I6" s="225"/>
      <c r="J6" s="221" t="s">
        <v>3</v>
      </c>
      <c r="K6" s="225"/>
      <c r="L6" s="225"/>
      <c r="M6" s="223" t="s">
        <v>4</v>
      </c>
    </row>
    <row r="7" spans="2:13" ht="32.25" customHeight="1" thickBot="1">
      <c r="B7" s="220"/>
      <c r="C7" s="222"/>
      <c r="D7" s="222"/>
      <c r="E7" s="222"/>
      <c r="F7" s="222"/>
      <c r="G7" s="222"/>
      <c r="H7" s="139" t="s">
        <v>5</v>
      </c>
      <c r="I7" s="139" t="s">
        <v>6</v>
      </c>
      <c r="J7" s="139" t="s">
        <v>50</v>
      </c>
      <c r="K7" s="139" t="s">
        <v>51</v>
      </c>
      <c r="L7" s="139" t="s">
        <v>7</v>
      </c>
      <c r="M7" s="224"/>
    </row>
    <row r="8" spans="2:13" ht="20.25">
      <c r="B8" s="216" t="s">
        <v>8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8"/>
    </row>
    <row r="9" spans="2:13" ht="37.5">
      <c r="B9" s="41" t="s">
        <v>98</v>
      </c>
      <c r="C9" s="125" t="s">
        <v>64</v>
      </c>
      <c r="D9" s="155">
        <v>200</v>
      </c>
      <c r="E9" s="46">
        <v>6</v>
      </c>
      <c r="F9" s="98">
        <v>6.8</v>
      </c>
      <c r="G9" s="98">
        <v>29.2</v>
      </c>
      <c r="H9" s="98">
        <v>24</v>
      </c>
      <c r="I9" s="98">
        <v>3.2</v>
      </c>
      <c r="J9" s="46">
        <v>0.16</v>
      </c>
      <c r="K9" s="46">
        <v>0</v>
      </c>
      <c r="L9" s="46">
        <v>0</v>
      </c>
      <c r="M9" s="99">
        <v>202</v>
      </c>
    </row>
    <row r="10" spans="2:13" ht="44.25" customHeight="1">
      <c r="B10" s="31">
        <v>3</v>
      </c>
      <c r="C10" s="27" t="s">
        <v>129</v>
      </c>
      <c r="D10" s="29" t="s">
        <v>114</v>
      </c>
      <c r="E10" s="29">
        <v>6.14</v>
      </c>
      <c r="F10" s="29">
        <v>8.39</v>
      </c>
      <c r="G10" s="29">
        <v>21.45</v>
      </c>
      <c r="H10" s="29">
        <v>106.39</v>
      </c>
      <c r="I10" s="32">
        <v>1.7</v>
      </c>
      <c r="J10" s="29">
        <v>0.19</v>
      </c>
      <c r="K10" s="29">
        <v>0.134</v>
      </c>
      <c r="L10" s="33">
        <v>0.07</v>
      </c>
      <c r="M10" s="34">
        <v>195.7</v>
      </c>
    </row>
    <row r="11" spans="2:13" ht="22.5" customHeight="1">
      <c r="B11" s="41" t="s">
        <v>92</v>
      </c>
      <c r="C11" s="82" t="s">
        <v>136</v>
      </c>
      <c r="D11" s="28">
        <v>200</v>
      </c>
      <c r="E11" s="29">
        <v>3.76</v>
      </c>
      <c r="F11" s="32">
        <v>3.2</v>
      </c>
      <c r="G11" s="29">
        <v>26.74</v>
      </c>
      <c r="H11" s="32">
        <v>34</v>
      </c>
      <c r="I11" s="29">
        <v>0</v>
      </c>
      <c r="J11" s="32">
        <v>0.02</v>
      </c>
      <c r="K11" s="29">
        <v>0.08</v>
      </c>
      <c r="L11" s="29">
        <v>0.4</v>
      </c>
      <c r="M11" s="30">
        <v>133.66</v>
      </c>
    </row>
    <row r="12" spans="2:13" ht="18.75">
      <c r="B12" s="101"/>
      <c r="C12" s="102" t="s">
        <v>10</v>
      </c>
      <c r="D12" s="46"/>
      <c r="E12" s="119">
        <f aca="true" t="shared" si="0" ref="E12:M12">SUM(E9:E11)</f>
        <v>15.9</v>
      </c>
      <c r="F12" s="119">
        <f t="shared" si="0"/>
        <v>18.39</v>
      </c>
      <c r="G12" s="119">
        <f t="shared" si="0"/>
        <v>77.39</v>
      </c>
      <c r="H12" s="119">
        <f t="shared" si="0"/>
        <v>164.39</v>
      </c>
      <c r="I12" s="119">
        <f t="shared" si="0"/>
        <v>4.9</v>
      </c>
      <c r="J12" s="119">
        <f t="shared" si="0"/>
        <v>0.37</v>
      </c>
      <c r="K12" s="119">
        <f t="shared" si="0"/>
        <v>0.21400000000000002</v>
      </c>
      <c r="L12" s="119">
        <f t="shared" si="0"/>
        <v>0.47000000000000003</v>
      </c>
      <c r="M12" s="120">
        <f t="shared" si="0"/>
        <v>531.36</v>
      </c>
    </row>
    <row r="13" spans="2:13" ht="20.25">
      <c r="B13" s="200" t="s">
        <v>186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</row>
    <row r="14" spans="2:13" ht="18.75">
      <c r="B14" s="121" t="s">
        <v>14</v>
      </c>
      <c r="C14" s="37" t="s">
        <v>24</v>
      </c>
      <c r="D14" s="122">
        <v>250</v>
      </c>
      <c r="E14" s="27">
        <v>0.86</v>
      </c>
      <c r="F14" s="27">
        <v>0.74</v>
      </c>
      <c r="G14" s="27">
        <v>14.94</v>
      </c>
      <c r="H14" s="27">
        <v>31.86</v>
      </c>
      <c r="I14" s="27">
        <v>4.82</v>
      </c>
      <c r="J14" s="27">
        <v>0</v>
      </c>
      <c r="K14" s="27">
        <v>0.049</v>
      </c>
      <c r="L14" s="27">
        <v>11.69</v>
      </c>
      <c r="M14" s="123">
        <v>88</v>
      </c>
    </row>
    <row r="15" spans="2:13" ht="18.75">
      <c r="B15" s="35"/>
      <c r="C15" s="36" t="s">
        <v>10</v>
      </c>
      <c r="D15" s="85"/>
      <c r="E15" s="84">
        <f aca="true" t="shared" si="1" ref="E15:M15">SUM(E14:E14)</f>
        <v>0.86</v>
      </c>
      <c r="F15" s="84">
        <f t="shared" si="1"/>
        <v>0.74</v>
      </c>
      <c r="G15" s="84">
        <f t="shared" si="1"/>
        <v>14.94</v>
      </c>
      <c r="H15" s="84">
        <f t="shared" si="1"/>
        <v>31.86</v>
      </c>
      <c r="I15" s="84">
        <f t="shared" si="1"/>
        <v>4.82</v>
      </c>
      <c r="J15" s="84">
        <f t="shared" si="1"/>
        <v>0</v>
      </c>
      <c r="K15" s="84">
        <f t="shared" si="1"/>
        <v>0.049</v>
      </c>
      <c r="L15" s="84">
        <f t="shared" si="1"/>
        <v>11.69</v>
      </c>
      <c r="M15" s="124">
        <f t="shared" si="1"/>
        <v>88</v>
      </c>
    </row>
    <row r="16" spans="2:13" ht="20.25">
      <c r="B16" s="216" t="s">
        <v>11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8"/>
    </row>
    <row r="17" spans="2:13" ht="41.25" customHeight="1">
      <c r="B17" s="44" t="s">
        <v>147</v>
      </c>
      <c r="C17" s="50" t="s">
        <v>148</v>
      </c>
      <c r="D17" s="67">
        <v>60</v>
      </c>
      <c r="E17" s="67">
        <v>0.72</v>
      </c>
      <c r="F17" s="32">
        <v>2.4</v>
      </c>
      <c r="G17" s="67">
        <v>1.63</v>
      </c>
      <c r="H17" s="67">
        <v>21.12</v>
      </c>
      <c r="I17" s="67">
        <v>0.31</v>
      </c>
      <c r="J17" s="67">
        <v>0.02</v>
      </c>
      <c r="K17" s="67">
        <v>0.03</v>
      </c>
      <c r="L17" s="67">
        <v>2.48</v>
      </c>
      <c r="M17" s="34">
        <v>31</v>
      </c>
    </row>
    <row r="18" spans="2:14" ht="37.5">
      <c r="B18" s="44" t="s">
        <v>95</v>
      </c>
      <c r="C18" s="50" t="s">
        <v>156</v>
      </c>
      <c r="D18" s="61" t="s">
        <v>113</v>
      </c>
      <c r="E18" s="67">
        <v>7.5</v>
      </c>
      <c r="F18" s="67">
        <v>3.25</v>
      </c>
      <c r="G18" s="67">
        <v>17.25</v>
      </c>
      <c r="H18" s="32">
        <v>82.5</v>
      </c>
      <c r="I18" s="67">
        <v>2.25</v>
      </c>
      <c r="J18" s="67">
        <v>0.09</v>
      </c>
      <c r="K18" s="67">
        <v>0.075</v>
      </c>
      <c r="L18" s="32">
        <v>1</v>
      </c>
      <c r="M18" s="34">
        <v>201</v>
      </c>
      <c r="N18" t="s">
        <v>72</v>
      </c>
    </row>
    <row r="19" spans="2:13" ht="33.75" customHeight="1">
      <c r="B19" s="44" t="s">
        <v>78</v>
      </c>
      <c r="C19" s="50" t="s">
        <v>164</v>
      </c>
      <c r="D19" s="61" t="s">
        <v>165</v>
      </c>
      <c r="E19" s="67">
        <v>10.64</v>
      </c>
      <c r="F19" s="67">
        <v>10.86</v>
      </c>
      <c r="G19" s="32">
        <v>7.4</v>
      </c>
      <c r="H19" s="32">
        <v>32.1</v>
      </c>
      <c r="I19" s="67">
        <v>2.81</v>
      </c>
      <c r="J19" s="67">
        <v>0.16</v>
      </c>
      <c r="K19" s="32">
        <v>0.2</v>
      </c>
      <c r="L19" s="67">
        <v>9.23</v>
      </c>
      <c r="M19" s="87">
        <v>216.65</v>
      </c>
    </row>
    <row r="20" spans="2:14" ht="25.5" customHeight="1">
      <c r="B20" s="44" t="s">
        <v>99</v>
      </c>
      <c r="C20" s="92" t="s">
        <v>27</v>
      </c>
      <c r="D20" s="61">
        <v>200</v>
      </c>
      <c r="E20" s="67">
        <v>0</v>
      </c>
      <c r="F20" s="67">
        <v>0</v>
      </c>
      <c r="G20" s="32">
        <v>16</v>
      </c>
      <c r="H20" s="32">
        <v>11.11</v>
      </c>
      <c r="I20" s="32">
        <v>0.44</v>
      </c>
      <c r="J20" s="33">
        <v>0.021</v>
      </c>
      <c r="K20" s="33">
        <v>0.021</v>
      </c>
      <c r="L20" s="32">
        <v>2.21</v>
      </c>
      <c r="M20" s="34">
        <v>79.67</v>
      </c>
      <c r="N20" s="1"/>
    </row>
    <row r="21" spans="2:13" ht="24.75" customHeight="1">
      <c r="B21" s="44" t="s">
        <v>14</v>
      </c>
      <c r="C21" s="27" t="s">
        <v>15</v>
      </c>
      <c r="D21" s="28">
        <v>50</v>
      </c>
      <c r="E21" s="32">
        <v>2.71</v>
      </c>
      <c r="F21" s="32">
        <v>0.48</v>
      </c>
      <c r="G21" s="32">
        <v>15.88</v>
      </c>
      <c r="H21" s="32">
        <v>19.15</v>
      </c>
      <c r="I21" s="32">
        <v>1.6</v>
      </c>
      <c r="J21" s="32">
        <v>0.06</v>
      </c>
      <c r="K21" s="32">
        <v>0.03</v>
      </c>
      <c r="L21" s="51">
        <v>0</v>
      </c>
      <c r="M21" s="34">
        <v>72.22</v>
      </c>
    </row>
    <row r="22" spans="2:13" ht="24.75" customHeight="1">
      <c r="B22" s="44" t="s">
        <v>14</v>
      </c>
      <c r="C22" s="27" t="s">
        <v>19</v>
      </c>
      <c r="D22" s="28">
        <v>20</v>
      </c>
      <c r="E22" s="32">
        <v>1.6</v>
      </c>
      <c r="F22" s="32">
        <v>0.27</v>
      </c>
      <c r="G22" s="32">
        <v>8.4</v>
      </c>
      <c r="H22" s="32">
        <v>11.33</v>
      </c>
      <c r="I22" s="32">
        <v>1.07</v>
      </c>
      <c r="J22" s="32">
        <v>0.12</v>
      </c>
      <c r="K22" s="32">
        <v>0.069</v>
      </c>
      <c r="L22" s="51">
        <v>0</v>
      </c>
      <c r="M22" s="34">
        <v>47</v>
      </c>
    </row>
    <row r="23" spans="2:13" ht="24.75" customHeight="1">
      <c r="B23" s="31"/>
      <c r="C23" s="97" t="s">
        <v>10</v>
      </c>
      <c r="D23" s="42"/>
      <c r="E23" s="97">
        <f aca="true" t="shared" si="2" ref="E23:M23">SUM(E17:E22)</f>
        <v>23.17</v>
      </c>
      <c r="F23" s="97">
        <f t="shared" si="2"/>
        <v>17.259999999999998</v>
      </c>
      <c r="G23" s="97">
        <f t="shared" si="2"/>
        <v>66.56</v>
      </c>
      <c r="H23" s="97">
        <f t="shared" si="2"/>
        <v>177.31</v>
      </c>
      <c r="I23" s="97">
        <f t="shared" si="2"/>
        <v>8.48</v>
      </c>
      <c r="J23" s="97">
        <f t="shared" si="2"/>
        <v>0.47100000000000003</v>
      </c>
      <c r="K23" s="97">
        <f t="shared" si="2"/>
        <v>0.425</v>
      </c>
      <c r="L23" s="97">
        <f t="shared" si="2"/>
        <v>14.920000000000002</v>
      </c>
      <c r="M23" s="100">
        <f t="shared" si="2"/>
        <v>647.54</v>
      </c>
    </row>
    <row r="24" spans="2:13" ht="20.25">
      <c r="B24" s="216" t="s">
        <v>16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8"/>
    </row>
    <row r="25" spans="2:13" ht="18.75">
      <c r="B25" s="44" t="s">
        <v>14</v>
      </c>
      <c r="C25" s="156" t="s">
        <v>180</v>
      </c>
      <c r="D25" s="145">
        <v>20</v>
      </c>
      <c r="E25" s="54">
        <v>1.8</v>
      </c>
      <c r="F25" s="54">
        <v>11.85</v>
      </c>
      <c r="G25" s="54">
        <v>26.7</v>
      </c>
      <c r="H25" s="54">
        <v>12</v>
      </c>
      <c r="I25" s="54">
        <v>1.35</v>
      </c>
      <c r="J25" s="58">
        <v>0.015</v>
      </c>
      <c r="K25" s="58">
        <v>0.03</v>
      </c>
      <c r="L25" s="59">
        <v>0</v>
      </c>
      <c r="M25" s="55">
        <v>220.5</v>
      </c>
    </row>
    <row r="26" spans="2:13" ht="18.75">
      <c r="B26" s="44">
        <v>251</v>
      </c>
      <c r="C26" s="50" t="s">
        <v>23</v>
      </c>
      <c r="D26" s="67">
        <v>180</v>
      </c>
      <c r="E26" s="67">
        <v>4.86</v>
      </c>
      <c r="F26" s="32">
        <v>4.5</v>
      </c>
      <c r="G26" s="32">
        <v>19.44</v>
      </c>
      <c r="H26" s="67">
        <v>217.8</v>
      </c>
      <c r="I26" s="67">
        <v>0.18</v>
      </c>
      <c r="J26" s="67">
        <v>0.054</v>
      </c>
      <c r="K26" s="67">
        <v>0.234</v>
      </c>
      <c r="L26" s="67">
        <v>1.62</v>
      </c>
      <c r="M26" s="34">
        <v>142.2</v>
      </c>
    </row>
    <row r="27" spans="2:13" ht="37.5">
      <c r="B27" s="44" t="s">
        <v>97</v>
      </c>
      <c r="C27" s="50" t="s">
        <v>178</v>
      </c>
      <c r="D27" s="46">
        <v>70</v>
      </c>
      <c r="E27" s="67">
        <v>4.02</v>
      </c>
      <c r="F27" s="67">
        <v>4.88</v>
      </c>
      <c r="G27" s="32">
        <v>37.9</v>
      </c>
      <c r="H27" s="32">
        <v>27</v>
      </c>
      <c r="I27" s="67">
        <v>1.13</v>
      </c>
      <c r="J27" s="33">
        <v>0.08</v>
      </c>
      <c r="K27" s="67">
        <v>0.002</v>
      </c>
      <c r="L27" s="67">
        <v>0</v>
      </c>
      <c r="M27" s="34">
        <v>171</v>
      </c>
    </row>
    <row r="28" spans="2:13" ht="24" customHeight="1">
      <c r="B28" s="101"/>
      <c r="C28" s="84" t="s">
        <v>10</v>
      </c>
      <c r="D28" s="46"/>
      <c r="E28" s="94">
        <f>E25+E26+E27</f>
        <v>10.68</v>
      </c>
      <c r="F28" s="94">
        <f aca="true" t="shared" si="3" ref="F28:M28">F25+F26+F27</f>
        <v>21.23</v>
      </c>
      <c r="G28" s="94">
        <f t="shared" si="3"/>
        <v>84.03999999999999</v>
      </c>
      <c r="H28" s="94">
        <f t="shared" si="3"/>
        <v>256.8</v>
      </c>
      <c r="I28" s="94">
        <f t="shared" si="3"/>
        <v>2.66</v>
      </c>
      <c r="J28" s="94">
        <f t="shared" si="3"/>
        <v>0.14900000000000002</v>
      </c>
      <c r="K28" s="94">
        <f t="shared" si="3"/>
        <v>0.266</v>
      </c>
      <c r="L28" s="94">
        <f t="shared" si="3"/>
        <v>1.62</v>
      </c>
      <c r="M28" s="96">
        <f t="shared" si="3"/>
        <v>533.7</v>
      </c>
    </row>
    <row r="29" spans="2:13" ht="20.25">
      <c r="B29" s="190" t="s">
        <v>18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2"/>
    </row>
    <row r="30" spans="2:13" ht="18.75">
      <c r="B30" s="41" t="s">
        <v>14</v>
      </c>
      <c r="C30" s="92" t="s">
        <v>108</v>
      </c>
      <c r="D30" s="61">
        <v>60</v>
      </c>
      <c r="E30" s="32">
        <v>1.2</v>
      </c>
      <c r="F30" s="32">
        <v>5.4</v>
      </c>
      <c r="G30" s="32">
        <v>5.16</v>
      </c>
      <c r="H30" s="32">
        <v>24.6</v>
      </c>
      <c r="I30" s="33">
        <v>4.2</v>
      </c>
      <c r="J30" s="32">
        <v>0.012</v>
      </c>
      <c r="K30" s="33">
        <v>0.03</v>
      </c>
      <c r="L30" s="32">
        <v>4.2</v>
      </c>
      <c r="M30" s="34">
        <v>73.2</v>
      </c>
    </row>
    <row r="31" spans="2:13" ht="30.75" customHeight="1">
      <c r="B31" s="41" t="s">
        <v>14</v>
      </c>
      <c r="C31" s="92" t="s">
        <v>63</v>
      </c>
      <c r="D31" s="61">
        <v>69</v>
      </c>
      <c r="E31" s="32">
        <v>12.03</v>
      </c>
      <c r="F31" s="32">
        <v>11</v>
      </c>
      <c r="G31" s="32">
        <v>0.14</v>
      </c>
      <c r="H31" s="32">
        <v>20.28</v>
      </c>
      <c r="I31" s="33">
        <v>1.19</v>
      </c>
      <c r="J31" s="32">
        <v>0.17</v>
      </c>
      <c r="K31" s="33">
        <v>0.14</v>
      </c>
      <c r="L31" s="32">
        <v>20.28</v>
      </c>
      <c r="M31" s="34">
        <v>146</v>
      </c>
    </row>
    <row r="32" spans="2:13" ht="37.5">
      <c r="B32" s="44">
        <v>194</v>
      </c>
      <c r="C32" s="50" t="s">
        <v>183</v>
      </c>
      <c r="D32" s="61">
        <v>180</v>
      </c>
      <c r="E32" s="67">
        <v>5.35</v>
      </c>
      <c r="F32" s="67">
        <v>6.25</v>
      </c>
      <c r="G32" s="32">
        <v>36.3</v>
      </c>
      <c r="H32" s="67">
        <v>14.28</v>
      </c>
      <c r="I32" s="33">
        <v>0.946</v>
      </c>
      <c r="J32" s="67">
        <v>0.07</v>
      </c>
      <c r="K32" s="33">
        <v>0.02</v>
      </c>
      <c r="L32" s="67">
        <v>0</v>
      </c>
      <c r="M32" s="87">
        <v>185.15</v>
      </c>
    </row>
    <row r="33" spans="2:13" ht="24.75" customHeight="1">
      <c r="B33" s="41" t="s">
        <v>14</v>
      </c>
      <c r="C33" s="92" t="s">
        <v>19</v>
      </c>
      <c r="D33" s="67">
        <v>40</v>
      </c>
      <c r="E33" s="32">
        <v>3.2</v>
      </c>
      <c r="F33" s="67">
        <v>0.54</v>
      </c>
      <c r="G33" s="67">
        <v>16.8</v>
      </c>
      <c r="H33" s="67">
        <v>22.66</v>
      </c>
      <c r="I33" s="33">
        <v>2.14</v>
      </c>
      <c r="J33" s="67">
        <v>0.24</v>
      </c>
      <c r="K33" s="33">
        <v>0.138</v>
      </c>
      <c r="L33" s="51">
        <v>0</v>
      </c>
      <c r="M33" s="34">
        <v>94</v>
      </c>
    </row>
    <row r="34" spans="2:13" ht="24.75" customHeight="1">
      <c r="B34" s="41" t="s">
        <v>181</v>
      </c>
      <c r="C34" s="92" t="s">
        <v>30</v>
      </c>
      <c r="D34" s="61">
        <v>200</v>
      </c>
      <c r="E34" s="67">
        <v>0.09</v>
      </c>
      <c r="F34" s="67">
        <v>0.01</v>
      </c>
      <c r="G34" s="32">
        <v>15.31</v>
      </c>
      <c r="H34" s="32">
        <v>12</v>
      </c>
      <c r="I34" s="33">
        <v>0.8</v>
      </c>
      <c r="J34" s="67">
        <v>0</v>
      </c>
      <c r="K34" s="33">
        <v>0</v>
      </c>
      <c r="L34" s="51">
        <v>0</v>
      </c>
      <c r="M34" s="87">
        <v>61.62</v>
      </c>
    </row>
    <row r="35" spans="2:13" ht="22.5" customHeight="1">
      <c r="B35" s="31"/>
      <c r="C35" s="148" t="s">
        <v>10</v>
      </c>
      <c r="D35" s="67"/>
      <c r="E35" s="32">
        <f>SUM(E30:E34)</f>
        <v>21.869999999999997</v>
      </c>
      <c r="F35" s="32">
        <f aca="true" t="shared" si="4" ref="F35:M35">SUM(F30:F34)</f>
        <v>23.2</v>
      </c>
      <c r="G35" s="32">
        <f t="shared" si="4"/>
        <v>73.71</v>
      </c>
      <c r="H35" s="32">
        <f t="shared" si="4"/>
        <v>93.82000000000001</v>
      </c>
      <c r="I35" s="32">
        <f t="shared" si="4"/>
        <v>9.276000000000002</v>
      </c>
      <c r="J35" s="32">
        <f t="shared" si="4"/>
        <v>0.492</v>
      </c>
      <c r="K35" s="32">
        <f t="shared" si="4"/>
        <v>0.328</v>
      </c>
      <c r="L35" s="32">
        <f t="shared" si="4"/>
        <v>24.48</v>
      </c>
      <c r="M35" s="34">
        <f t="shared" si="4"/>
        <v>559.97</v>
      </c>
    </row>
    <row r="36" spans="2:13" ht="15.75">
      <c r="B36" s="101"/>
      <c r="C36" s="102"/>
      <c r="D36" s="157"/>
      <c r="E36" s="157"/>
      <c r="F36" s="157"/>
      <c r="G36" s="157"/>
      <c r="H36" s="157"/>
      <c r="I36" s="157"/>
      <c r="J36" s="157"/>
      <c r="K36" s="157"/>
      <c r="L36" s="157"/>
      <c r="M36" s="158"/>
    </row>
    <row r="37" spans="2:13" ht="15.75">
      <c r="B37" s="101"/>
      <c r="C37" s="106" t="s">
        <v>20</v>
      </c>
      <c r="D37" s="103"/>
      <c r="E37" s="159">
        <f>E35+E28+E23+E15+E12</f>
        <v>72.48</v>
      </c>
      <c r="F37" s="159">
        <f aca="true" t="shared" si="5" ref="F37:M37">F35+F28+F23+F15+F12</f>
        <v>80.82</v>
      </c>
      <c r="G37" s="159">
        <f t="shared" si="5"/>
        <v>316.64</v>
      </c>
      <c r="H37" s="159">
        <f t="shared" si="5"/>
        <v>724.1800000000001</v>
      </c>
      <c r="I37" s="159">
        <f t="shared" si="5"/>
        <v>30.136000000000003</v>
      </c>
      <c r="J37" s="159">
        <f t="shared" si="5"/>
        <v>1.4820000000000002</v>
      </c>
      <c r="K37" s="159">
        <f t="shared" si="5"/>
        <v>1.282</v>
      </c>
      <c r="L37" s="159">
        <f t="shared" si="5"/>
        <v>53.18</v>
      </c>
      <c r="M37" s="159">
        <f t="shared" si="5"/>
        <v>2360.57</v>
      </c>
    </row>
    <row r="38" spans="2:13" ht="15.75">
      <c r="B38" s="101"/>
      <c r="C38" s="108" t="s">
        <v>21</v>
      </c>
      <c r="D38" s="103"/>
      <c r="E38" s="107">
        <v>54</v>
      </c>
      <c r="F38" s="107">
        <v>60</v>
      </c>
      <c r="G38" s="107">
        <v>261</v>
      </c>
      <c r="H38" s="107">
        <v>800</v>
      </c>
      <c r="I38" s="107">
        <v>10</v>
      </c>
      <c r="J38" s="107">
        <v>0.8</v>
      </c>
      <c r="K38" s="107">
        <v>0.9</v>
      </c>
      <c r="L38" s="107">
        <v>45</v>
      </c>
      <c r="M38" s="109">
        <v>1800</v>
      </c>
    </row>
    <row r="39" spans="2:13" ht="32.25" thickBot="1">
      <c r="B39" s="110"/>
      <c r="C39" s="111" t="s">
        <v>22</v>
      </c>
      <c r="D39" s="112"/>
      <c r="E39" s="113">
        <f aca="true" t="shared" si="6" ref="E39:M39">E37*100/E38</f>
        <v>134.22222222222223</v>
      </c>
      <c r="F39" s="113">
        <f t="shared" si="6"/>
        <v>134.7</v>
      </c>
      <c r="G39" s="113">
        <f t="shared" si="6"/>
        <v>121.31800766283524</v>
      </c>
      <c r="H39" s="113">
        <f t="shared" si="6"/>
        <v>90.5225</v>
      </c>
      <c r="I39" s="113">
        <f t="shared" si="6"/>
        <v>301.36</v>
      </c>
      <c r="J39" s="113">
        <f t="shared" si="6"/>
        <v>185.25</v>
      </c>
      <c r="K39" s="113">
        <f t="shared" si="6"/>
        <v>142.44444444444443</v>
      </c>
      <c r="L39" s="113">
        <f t="shared" si="6"/>
        <v>118.17777777777778</v>
      </c>
      <c r="M39" s="114">
        <f t="shared" si="6"/>
        <v>131.14277777777778</v>
      </c>
    </row>
  </sheetData>
  <sheetProtection/>
  <mergeCells count="15">
    <mergeCell ref="B13:M13"/>
    <mergeCell ref="C6:C7"/>
    <mergeCell ref="D6:D7"/>
    <mergeCell ref="E6:E7"/>
    <mergeCell ref="F6:F7"/>
    <mergeCell ref="B1:C1"/>
    <mergeCell ref="G6:G7"/>
    <mergeCell ref="B29:M29"/>
    <mergeCell ref="B8:M8"/>
    <mergeCell ref="B16:M16"/>
    <mergeCell ref="B24:M24"/>
    <mergeCell ref="H6:I6"/>
    <mergeCell ref="J6:L6"/>
    <mergeCell ref="M6:M7"/>
    <mergeCell ref="B6:B7"/>
  </mergeCells>
  <printOptions/>
  <pageMargins left="0.984251968503937" right="0" top="0.15748031496062992" bottom="0.15748031496062992" header="0.31496062992125984" footer="0.31496062992125984"/>
  <pageSetup horizontalDpi="600" verticalDpi="600" orientation="landscape" paperSize="9" scale="62" r:id="rId1"/>
  <rowBreaks count="1" manualBreakCount="1">
    <brk id="39" min="1" max="12" man="1"/>
  </rowBreaks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M38"/>
  <sheetViews>
    <sheetView zoomScale="75" zoomScaleNormal="75" workbookViewId="0" topLeftCell="A25">
      <selection activeCell="H11" sqref="H11"/>
    </sheetView>
  </sheetViews>
  <sheetFormatPr defaultColWidth="9.140625" defaultRowHeight="15"/>
  <cols>
    <col min="1" max="1" width="5.28125" style="0" customWidth="1"/>
    <col min="2" max="2" width="9.140625" style="2" customWidth="1"/>
    <col min="3" max="3" width="31.00390625" style="2" customWidth="1"/>
    <col min="4" max="4" width="14.8515625" style="2" customWidth="1"/>
    <col min="5" max="5" width="15.140625" style="2" customWidth="1"/>
    <col min="6" max="6" width="14.7109375" style="2" customWidth="1"/>
    <col min="7" max="7" width="15.00390625" style="2" customWidth="1"/>
    <col min="8" max="8" width="14.7109375" style="2" customWidth="1"/>
    <col min="9" max="9" width="15.421875" style="2" customWidth="1"/>
    <col min="10" max="10" width="15.00390625" style="2" customWidth="1"/>
    <col min="11" max="11" width="16.140625" style="2" customWidth="1"/>
    <col min="12" max="12" width="15.421875" style="2" customWidth="1"/>
    <col min="13" max="13" width="17.57421875" style="2" customWidth="1"/>
  </cols>
  <sheetData>
    <row r="1" spans="2:13" ht="28.5" customHeight="1">
      <c r="B1" s="228">
        <v>8</v>
      </c>
      <c r="C1" s="228"/>
      <c r="D1" s="3"/>
      <c r="E1" s="5"/>
      <c r="F1" s="5"/>
      <c r="G1" s="5"/>
      <c r="H1" s="5"/>
      <c r="I1" s="5"/>
      <c r="J1" s="5"/>
      <c r="K1" s="5"/>
      <c r="L1" s="5"/>
      <c r="M1" s="5"/>
    </row>
    <row r="2" spans="2:13" ht="20.25">
      <c r="B2" s="15" t="s">
        <v>121</v>
      </c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ht="20.25">
      <c r="B3" s="16" t="s">
        <v>126</v>
      </c>
      <c r="C3" s="16"/>
      <c r="D3"/>
      <c r="E3"/>
      <c r="F3"/>
      <c r="G3"/>
      <c r="H3"/>
      <c r="I3"/>
      <c r="J3"/>
      <c r="K3"/>
      <c r="L3"/>
      <c r="M3"/>
    </row>
    <row r="4" spans="2:13" ht="20.25">
      <c r="B4" s="16" t="s">
        <v>117</v>
      </c>
      <c r="C4" s="16"/>
      <c r="D4"/>
      <c r="E4"/>
      <c r="F4"/>
      <c r="G4"/>
      <c r="H4"/>
      <c r="I4"/>
      <c r="J4"/>
      <c r="K4"/>
      <c r="L4"/>
      <c r="M4"/>
    </row>
    <row r="5" spans="2:13" ht="21" thickBot="1">
      <c r="B5" s="15" t="s">
        <v>118</v>
      </c>
      <c r="C5" s="15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15.75" customHeight="1">
      <c r="B6" s="196" t="s">
        <v>68</v>
      </c>
      <c r="C6" s="208" t="s">
        <v>69</v>
      </c>
      <c r="D6" s="208" t="s">
        <v>70</v>
      </c>
      <c r="E6" s="208" t="s">
        <v>0</v>
      </c>
      <c r="F6" s="208" t="s">
        <v>71</v>
      </c>
      <c r="G6" s="208" t="s">
        <v>1</v>
      </c>
      <c r="H6" s="208" t="s">
        <v>2</v>
      </c>
      <c r="I6" s="209"/>
      <c r="J6" s="208" t="s">
        <v>3</v>
      </c>
      <c r="K6" s="209"/>
      <c r="L6" s="209"/>
      <c r="M6" s="210" t="s">
        <v>4</v>
      </c>
    </row>
    <row r="7" spans="2:13" ht="33" customHeight="1" thickBot="1">
      <c r="B7" s="197"/>
      <c r="C7" s="212"/>
      <c r="D7" s="212"/>
      <c r="E7" s="212"/>
      <c r="F7" s="212"/>
      <c r="G7" s="212"/>
      <c r="H7" s="25" t="s">
        <v>5</v>
      </c>
      <c r="I7" s="25" t="s">
        <v>6</v>
      </c>
      <c r="J7" s="25" t="s">
        <v>50</v>
      </c>
      <c r="K7" s="25" t="s">
        <v>51</v>
      </c>
      <c r="L7" s="25" t="s">
        <v>7</v>
      </c>
      <c r="M7" s="211"/>
    </row>
    <row r="8" spans="2:13" ht="20.25">
      <c r="B8" s="229" t="s">
        <v>8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1"/>
    </row>
    <row r="9" spans="2:13" ht="37.5">
      <c r="B9" s="41" t="s">
        <v>84</v>
      </c>
      <c r="C9" s="82" t="s">
        <v>41</v>
      </c>
      <c r="D9" s="29">
        <v>150</v>
      </c>
      <c r="E9" s="29">
        <v>10.59</v>
      </c>
      <c r="F9" s="29">
        <v>10.85</v>
      </c>
      <c r="G9" s="29">
        <v>19.5</v>
      </c>
      <c r="H9" s="29">
        <v>84.62</v>
      </c>
      <c r="I9" s="29">
        <v>0.25</v>
      </c>
      <c r="J9" s="29">
        <v>0.013</v>
      </c>
      <c r="K9" s="29">
        <v>0.04</v>
      </c>
      <c r="L9" s="29">
        <v>2.52</v>
      </c>
      <c r="M9" s="30">
        <v>126.6</v>
      </c>
    </row>
    <row r="10" spans="2:13" ht="44.25" customHeight="1">
      <c r="B10" s="31">
        <v>3</v>
      </c>
      <c r="C10" s="27" t="s">
        <v>129</v>
      </c>
      <c r="D10" s="29" t="s">
        <v>114</v>
      </c>
      <c r="E10" s="29">
        <v>6.14</v>
      </c>
      <c r="F10" s="29">
        <v>8.39</v>
      </c>
      <c r="G10" s="29">
        <v>21.45</v>
      </c>
      <c r="H10" s="29">
        <v>106.39</v>
      </c>
      <c r="I10" s="32">
        <v>1.7</v>
      </c>
      <c r="J10" s="29">
        <v>0.19</v>
      </c>
      <c r="K10" s="29">
        <v>0.134</v>
      </c>
      <c r="L10" s="33">
        <v>0.07</v>
      </c>
      <c r="M10" s="34">
        <v>195.7</v>
      </c>
    </row>
    <row r="11" spans="2:13" ht="37.5">
      <c r="B11" s="41" t="s">
        <v>94</v>
      </c>
      <c r="C11" s="45" t="s">
        <v>134</v>
      </c>
      <c r="D11" s="46">
        <v>200</v>
      </c>
      <c r="E11" s="29">
        <v>3.47</v>
      </c>
      <c r="F11" s="29">
        <v>2.66</v>
      </c>
      <c r="G11" s="29">
        <v>28.33</v>
      </c>
      <c r="H11" s="29">
        <v>37.73</v>
      </c>
      <c r="I11" s="29">
        <v>0</v>
      </c>
      <c r="J11" s="33">
        <v>0.028</v>
      </c>
      <c r="K11" s="33">
        <v>0.08</v>
      </c>
      <c r="L11" s="29">
        <v>0.4</v>
      </c>
      <c r="M11" s="30">
        <v>126.47</v>
      </c>
    </row>
    <row r="12" spans="2:13" ht="18.75">
      <c r="B12" s="101"/>
      <c r="C12" s="84" t="s">
        <v>10</v>
      </c>
      <c r="D12" s="103"/>
      <c r="E12" s="84">
        <f aca="true" t="shared" si="0" ref="E12:M12">SUM(E9:E11)</f>
        <v>20.2</v>
      </c>
      <c r="F12" s="84">
        <f t="shared" si="0"/>
        <v>21.900000000000002</v>
      </c>
      <c r="G12" s="84">
        <f t="shared" si="0"/>
        <v>69.28</v>
      </c>
      <c r="H12" s="84">
        <f t="shared" si="0"/>
        <v>228.73999999999998</v>
      </c>
      <c r="I12" s="84">
        <f t="shared" si="0"/>
        <v>1.95</v>
      </c>
      <c r="J12" s="84">
        <f t="shared" si="0"/>
        <v>0.231</v>
      </c>
      <c r="K12" s="84">
        <f t="shared" si="0"/>
        <v>0.254</v>
      </c>
      <c r="L12" s="84">
        <f t="shared" si="0"/>
        <v>2.9899999999999998</v>
      </c>
      <c r="M12" s="86">
        <f t="shared" si="0"/>
        <v>448.77</v>
      </c>
    </row>
    <row r="13" spans="2:13" ht="20.25">
      <c r="B13" s="200" t="s">
        <v>186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</row>
    <row r="14" spans="2:13" ht="18.75">
      <c r="B14" s="41" t="s">
        <v>14</v>
      </c>
      <c r="C14" s="37" t="s">
        <v>54</v>
      </c>
      <c r="D14" s="42">
        <v>160</v>
      </c>
      <c r="E14" s="29">
        <v>0.69</v>
      </c>
      <c r="F14" s="29">
        <v>0.51</v>
      </c>
      <c r="G14" s="29">
        <v>17.61</v>
      </c>
      <c r="H14" s="29">
        <v>32.49</v>
      </c>
      <c r="I14" s="29">
        <v>3.9</v>
      </c>
      <c r="J14" s="29">
        <v>0</v>
      </c>
      <c r="K14" s="29">
        <v>0.04</v>
      </c>
      <c r="L14" s="29">
        <v>14.23</v>
      </c>
      <c r="M14" s="34">
        <v>79</v>
      </c>
    </row>
    <row r="15" spans="2:13" ht="18.75">
      <c r="B15" s="35"/>
      <c r="C15" s="36" t="s">
        <v>10</v>
      </c>
      <c r="D15" s="37"/>
      <c r="E15" s="36">
        <f aca="true" t="shared" si="1" ref="E15:M15">SUM(E14:E14)</f>
        <v>0.69</v>
      </c>
      <c r="F15" s="36">
        <f t="shared" si="1"/>
        <v>0.51</v>
      </c>
      <c r="G15" s="36">
        <f t="shared" si="1"/>
        <v>17.61</v>
      </c>
      <c r="H15" s="36">
        <f t="shared" si="1"/>
        <v>32.49</v>
      </c>
      <c r="I15" s="36">
        <f t="shared" si="1"/>
        <v>3.9</v>
      </c>
      <c r="J15" s="43">
        <v>0</v>
      </c>
      <c r="K15" s="36">
        <f t="shared" si="1"/>
        <v>0.04</v>
      </c>
      <c r="L15" s="36">
        <f t="shared" si="1"/>
        <v>14.23</v>
      </c>
      <c r="M15" s="38">
        <f t="shared" si="1"/>
        <v>79</v>
      </c>
    </row>
    <row r="16" spans="2:13" ht="15.75">
      <c r="B16" s="232" t="s">
        <v>11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4"/>
    </row>
    <row r="17" spans="2:13" ht="37.5">
      <c r="B17" s="44" t="s">
        <v>34</v>
      </c>
      <c r="C17" s="50" t="s">
        <v>42</v>
      </c>
      <c r="D17" s="67">
        <v>60</v>
      </c>
      <c r="E17" s="29">
        <v>0.98</v>
      </c>
      <c r="F17" s="29">
        <v>1.44</v>
      </c>
      <c r="G17" s="29">
        <v>4.68</v>
      </c>
      <c r="H17" s="29">
        <v>24.56</v>
      </c>
      <c r="I17" s="29">
        <v>0.86</v>
      </c>
      <c r="J17" s="29">
        <v>0.01</v>
      </c>
      <c r="K17" s="29">
        <v>0.03</v>
      </c>
      <c r="L17" s="29">
        <v>28.14</v>
      </c>
      <c r="M17" s="30">
        <v>35.38</v>
      </c>
    </row>
    <row r="18" spans="2:13" ht="37.5">
      <c r="B18" s="31">
        <v>36</v>
      </c>
      <c r="C18" s="50" t="s">
        <v>157</v>
      </c>
      <c r="D18" s="29" t="s">
        <v>112</v>
      </c>
      <c r="E18" s="32">
        <v>10.6</v>
      </c>
      <c r="F18" s="29">
        <v>8.74</v>
      </c>
      <c r="G18" s="29">
        <v>24.02</v>
      </c>
      <c r="H18" s="29">
        <v>10.15</v>
      </c>
      <c r="I18" s="29">
        <v>5.64</v>
      </c>
      <c r="J18" s="29">
        <v>0.075</v>
      </c>
      <c r="K18" s="29">
        <v>0.075</v>
      </c>
      <c r="L18" s="29">
        <v>1.34</v>
      </c>
      <c r="M18" s="34">
        <v>213</v>
      </c>
    </row>
    <row r="19" spans="2:13" ht="37.5">
      <c r="B19" s="44">
        <v>180</v>
      </c>
      <c r="C19" s="50" t="s">
        <v>166</v>
      </c>
      <c r="D19" s="29" t="s">
        <v>73</v>
      </c>
      <c r="E19" s="32">
        <v>37.2</v>
      </c>
      <c r="F19" s="32">
        <v>45.33</v>
      </c>
      <c r="G19" s="32">
        <v>41.05</v>
      </c>
      <c r="H19" s="32">
        <v>13</v>
      </c>
      <c r="I19" s="32">
        <v>0.52</v>
      </c>
      <c r="J19" s="33">
        <v>0.026</v>
      </c>
      <c r="K19" s="33">
        <v>0.013</v>
      </c>
      <c r="L19" s="51">
        <v>0</v>
      </c>
      <c r="M19" s="34">
        <v>347.09</v>
      </c>
    </row>
    <row r="20" spans="2:13" ht="30.75" customHeight="1">
      <c r="B20" s="44">
        <v>256</v>
      </c>
      <c r="C20" s="27" t="s">
        <v>13</v>
      </c>
      <c r="D20" s="28">
        <v>200</v>
      </c>
      <c r="E20" s="32">
        <v>0.4</v>
      </c>
      <c r="F20" s="32">
        <v>0.2</v>
      </c>
      <c r="G20" s="32">
        <v>23.8</v>
      </c>
      <c r="H20" s="32">
        <v>14</v>
      </c>
      <c r="I20" s="32">
        <v>0.6</v>
      </c>
      <c r="J20" s="51">
        <v>0</v>
      </c>
      <c r="K20" s="32">
        <v>0.1</v>
      </c>
      <c r="L20" s="32">
        <v>110</v>
      </c>
      <c r="M20" s="34">
        <v>100</v>
      </c>
    </row>
    <row r="21" spans="2:13" ht="24.75" customHeight="1">
      <c r="B21" s="44" t="s">
        <v>14</v>
      </c>
      <c r="C21" s="27" t="s">
        <v>15</v>
      </c>
      <c r="D21" s="28">
        <v>50</v>
      </c>
      <c r="E21" s="32">
        <v>2.71</v>
      </c>
      <c r="F21" s="32">
        <v>0.48</v>
      </c>
      <c r="G21" s="32">
        <v>15.88</v>
      </c>
      <c r="H21" s="32">
        <v>19.15</v>
      </c>
      <c r="I21" s="32">
        <v>1.6</v>
      </c>
      <c r="J21" s="32">
        <v>0.06</v>
      </c>
      <c r="K21" s="32">
        <v>0.03</v>
      </c>
      <c r="L21" s="51">
        <v>0</v>
      </c>
      <c r="M21" s="34">
        <v>72.22</v>
      </c>
    </row>
    <row r="22" spans="2:13" ht="24.75" customHeight="1">
      <c r="B22" s="44" t="s">
        <v>14</v>
      </c>
      <c r="C22" s="27" t="s">
        <v>19</v>
      </c>
      <c r="D22" s="28">
        <v>20</v>
      </c>
      <c r="E22" s="32">
        <v>1.6</v>
      </c>
      <c r="F22" s="32">
        <v>0.27</v>
      </c>
      <c r="G22" s="32">
        <v>8.4</v>
      </c>
      <c r="H22" s="32">
        <v>11.33</v>
      </c>
      <c r="I22" s="32">
        <v>1.07</v>
      </c>
      <c r="J22" s="32">
        <v>0.12</v>
      </c>
      <c r="K22" s="32">
        <v>0.069</v>
      </c>
      <c r="L22" s="51">
        <v>0</v>
      </c>
      <c r="M22" s="34">
        <v>47</v>
      </c>
    </row>
    <row r="23" spans="2:13" ht="24.75" customHeight="1">
      <c r="B23" s="83"/>
      <c r="C23" s="84" t="s">
        <v>10</v>
      </c>
      <c r="D23" s="85"/>
      <c r="E23" s="119">
        <f>SUM(E17:E22)</f>
        <v>53.49</v>
      </c>
      <c r="F23" s="119">
        <f aca="true" t="shared" si="2" ref="F23:M23">SUM(F17:F22)</f>
        <v>56.46</v>
      </c>
      <c r="G23" s="119">
        <f t="shared" si="2"/>
        <v>117.83</v>
      </c>
      <c r="H23" s="119">
        <f t="shared" si="2"/>
        <v>92.19</v>
      </c>
      <c r="I23" s="119">
        <f t="shared" si="2"/>
        <v>10.29</v>
      </c>
      <c r="J23" s="119">
        <f t="shared" si="2"/>
        <v>0.291</v>
      </c>
      <c r="K23" s="119">
        <f t="shared" si="2"/>
        <v>0.317</v>
      </c>
      <c r="L23" s="119">
        <f t="shared" si="2"/>
        <v>139.48</v>
      </c>
      <c r="M23" s="120">
        <f t="shared" si="2"/>
        <v>814.69</v>
      </c>
    </row>
    <row r="24" spans="2:13" ht="20.25">
      <c r="B24" s="216" t="s">
        <v>16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8"/>
    </row>
    <row r="25" spans="2:13" ht="18.75">
      <c r="B25" s="41" t="s">
        <v>127</v>
      </c>
      <c r="C25" s="27" t="s">
        <v>128</v>
      </c>
      <c r="D25" s="53">
        <v>200</v>
      </c>
      <c r="E25" s="54">
        <v>6</v>
      </c>
      <c r="F25" s="54">
        <v>6.4</v>
      </c>
      <c r="G25" s="54">
        <v>9.4</v>
      </c>
      <c r="H25" s="54">
        <v>242</v>
      </c>
      <c r="I25" s="54">
        <v>0.2</v>
      </c>
      <c r="J25" s="54">
        <v>0.04</v>
      </c>
      <c r="K25" s="54">
        <v>0.26</v>
      </c>
      <c r="L25" s="54">
        <v>1.2</v>
      </c>
      <c r="M25" s="55">
        <v>114</v>
      </c>
    </row>
    <row r="26" spans="2:13" ht="18.75">
      <c r="B26" s="81" t="s">
        <v>14</v>
      </c>
      <c r="C26" s="45" t="s">
        <v>35</v>
      </c>
      <c r="D26" s="145">
        <v>25</v>
      </c>
      <c r="E26" s="53">
        <v>0.94</v>
      </c>
      <c r="F26" s="53">
        <v>1.11</v>
      </c>
      <c r="G26" s="54">
        <v>25.9</v>
      </c>
      <c r="H26" s="53">
        <v>5.36</v>
      </c>
      <c r="I26" s="53">
        <v>0</v>
      </c>
      <c r="J26" s="53">
        <v>0.01</v>
      </c>
      <c r="K26" s="53">
        <v>0.01</v>
      </c>
      <c r="L26" s="53">
        <v>0</v>
      </c>
      <c r="M26" s="55">
        <v>93.8</v>
      </c>
    </row>
    <row r="27" spans="2:13" ht="18.75">
      <c r="B27" s="101"/>
      <c r="C27" s="93" t="s">
        <v>10</v>
      </c>
      <c r="D27" s="160"/>
      <c r="E27" s="93">
        <f aca="true" t="shared" si="3" ref="E27:M27">SUM(E25:E26)</f>
        <v>6.9399999999999995</v>
      </c>
      <c r="F27" s="93">
        <f t="shared" si="3"/>
        <v>7.510000000000001</v>
      </c>
      <c r="G27" s="69">
        <f t="shared" si="3"/>
        <v>35.3</v>
      </c>
      <c r="H27" s="93">
        <f t="shared" si="3"/>
        <v>247.36</v>
      </c>
      <c r="I27" s="69">
        <f t="shared" si="3"/>
        <v>0.2</v>
      </c>
      <c r="J27" s="93">
        <f t="shared" si="3"/>
        <v>0.05</v>
      </c>
      <c r="K27" s="93">
        <f t="shared" si="3"/>
        <v>0.27</v>
      </c>
      <c r="L27" s="69">
        <f t="shared" si="3"/>
        <v>1.2</v>
      </c>
      <c r="M27" s="146">
        <f t="shared" si="3"/>
        <v>207.8</v>
      </c>
    </row>
    <row r="28" spans="2:13" ht="20.25">
      <c r="B28" s="190" t="s">
        <v>18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2"/>
    </row>
    <row r="29" spans="2:13" ht="21.75" customHeight="1">
      <c r="B29" s="44" t="s">
        <v>109</v>
      </c>
      <c r="C29" s="50" t="s">
        <v>110</v>
      </c>
      <c r="D29" s="67">
        <v>180</v>
      </c>
      <c r="E29" s="32">
        <v>1.8</v>
      </c>
      <c r="F29" s="32">
        <v>8.46</v>
      </c>
      <c r="G29" s="32">
        <v>10.62</v>
      </c>
      <c r="H29" s="32">
        <v>48.6</v>
      </c>
      <c r="I29" s="32">
        <v>0.9</v>
      </c>
      <c r="J29" s="33">
        <v>0.054</v>
      </c>
      <c r="K29" s="33">
        <v>0.072</v>
      </c>
      <c r="L29" s="32">
        <v>19.44</v>
      </c>
      <c r="M29" s="34">
        <v>124.2</v>
      </c>
    </row>
    <row r="30" spans="2:13" ht="37.5">
      <c r="B30" s="44">
        <v>143</v>
      </c>
      <c r="C30" s="50" t="s">
        <v>62</v>
      </c>
      <c r="D30" s="67" t="s">
        <v>184</v>
      </c>
      <c r="E30" s="67">
        <v>14.35</v>
      </c>
      <c r="F30" s="67">
        <v>7.96</v>
      </c>
      <c r="G30" s="32">
        <v>2</v>
      </c>
      <c r="H30" s="67">
        <v>51.48</v>
      </c>
      <c r="I30" s="32">
        <v>1.07</v>
      </c>
      <c r="J30" s="67">
        <v>0.117</v>
      </c>
      <c r="K30" s="33">
        <v>0.07</v>
      </c>
      <c r="L30" s="67">
        <v>1.23</v>
      </c>
      <c r="M30" s="34">
        <v>124</v>
      </c>
    </row>
    <row r="31" spans="2:13" ht="24.75" customHeight="1">
      <c r="B31" s="41" t="s">
        <v>14</v>
      </c>
      <c r="C31" s="92" t="s">
        <v>19</v>
      </c>
      <c r="D31" s="67">
        <v>40</v>
      </c>
      <c r="E31" s="32">
        <v>3.2</v>
      </c>
      <c r="F31" s="67">
        <v>0.54</v>
      </c>
      <c r="G31" s="67">
        <v>16.8</v>
      </c>
      <c r="H31" s="67">
        <v>22.66</v>
      </c>
      <c r="I31" s="67">
        <v>2.14</v>
      </c>
      <c r="J31" s="33">
        <v>0.24</v>
      </c>
      <c r="K31" s="132">
        <v>0.138</v>
      </c>
      <c r="L31" s="51">
        <v>0</v>
      </c>
      <c r="M31" s="34">
        <v>94</v>
      </c>
    </row>
    <row r="32" spans="2:13" ht="18.75">
      <c r="B32" s="66">
        <v>264</v>
      </c>
      <c r="C32" s="49" t="s">
        <v>56</v>
      </c>
      <c r="D32" s="67">
        <v>200</v>
      </c>
      <c r="E32" s="32">
        <v>0.09</v>
      </c>
      <c r="F32" s="29">
        <v>0</v>
      </c>
      <c r="G32" s="32">
        <v>13</v>
      </c>
      <c r="H32" s="32">
        <v>12</v>
      </c>
      <c r="I32" s="32">
        <v>0.8</v>
      </c>
      <c r="J32" s="29">
        <v>0</v>
      </c>
      <c r="K32" s="29">
        <v>0</v>
      </c>
      <c r="L32" s="29">
        <v>0</v>
      </c>
      <c r="M32" s="30">
        <v>59.85</v>
      </c>
    </row>
    <row r="33" spans="2:13" ht="18.75">
      <c r="B33" s="31"/>
      <c r="C33" s="148" t="s">
        <v>10</v>
      </c>
      <c r="D33" s="42"/>
      <c r="E33" s="97">
        <f aca="true" t="shared" si="4" ref="E33:M33">SUM(E29:E32)</f>
        <v>19.439999999999998</v>
      </c>
      <c r="F33" s="97">
        <f t="shared" si="4"/>
        <v>16.96</v>
      </c>
      <c r="G33" s="97">
        <f t="shared" si="4"/>
        <v>42.42</v>
      </c>
      <c r="H33" s="97">
        <f t="shared" si="4"/>
        <v>134.74</v>
      </c>
      <c r="I33" s="97">
        <f t="shared" si="4"/>
        <v>4.91</v>
      </c>
      <c r="J33" s="97">
        <f t="shared" si="4"/>
        <v>0.41100000000000003</v>
      </c>
      <c r="K33" s="95">
        <f t="shared" si="4"/>
        <v>0.28</v>
      </c>
      <c r="L33" s="97">
        <f t="shared" si="4"/>
        <v>20.67</v>
      </c>
      <c r="M33" s="100">
        <f t="shared" si="4"/>
        <v>402.05</v>
      </c>
    </row>
    <row r="34" spans="2:13" ht="15.75">
      <c r="B34" s="101"/>
      <c r="C34" s="102"/>
      <c r="D34" s="103"/>
      <c r="E34" s="102"/>
      <c r="F34" s="102"/>
      <c r="G34" s="102"/>
      <c r="H34" s="102"/>
      <c r="I34" s="102"/>
      <c r="J34" s="102"/>
      <c r="K34" s="102"/>
      <c r="L34" s="102"/>
      <c r="M34" s="142"/>
    </row>
    <row r="35" spans="2:13" ht="15.75">
      <c r="B35" s="101"/>
      <c r="C35" s="106" t="s">
        <v>20</v>
      </c>
      <c r="D35" s="103"/>
      <c r="E35" s="107">
        <f>E33+E27+E23+E15+E12</f>
        <v>100.76</v>
      </c>
      <c r="F35" s="107">
        <f aca="true" t="shared" si="5" ref="F35:M35">F33+F27+F23+F15+F12</f>
        <v>103.34000000000002</v>
      </c>
      <c r="G35" s="107">
        <f t="shared" si="5"/>
        <v>282.44000000000005</v>
      </c>
      <c r="H35" s="107">
        <f t="shared" si="5"/>
        <v>735.52</v>
      </c>
      <c r="I35" s="107">
        <f t="shared" si="5"/>
        <v>21.249999999999996</v>
      </c>
      <c r="J35" s="107">
        <f t="shared" si="5"/>
        <v>0.983</v>
      </c>
      <c r="K35" s="107">
        <f t="shared" si="5"/>
        <v>1.161</v>
      </c>
      <c r="L35" s="107">
        <f t="shared" si="5"/>
        <v>178.57</v>
      </c>
      <c r="M35" s="109">
        <f t="shared" si="5"/>
        <v>1952.31</v>
      </c>
    </row>
    <row r="36" spans="2:13" ht="15.75">
      <c r="B36" s="101"/>
      <c r="C36" s="108" t="s">
        <v>21</v>
      </c>
      <c r="D36" s="103"/>
      <c r="E36" s="107">
        <v>54</v>
      </c>
      <c r="F36" s="107">
        <v>60</v>
      </c>
      <c r="G36" s="107">
        <v>261</v>
      </c>
      <c r="H36" s="107">
        <v>800</v>
      </c>
      <c r="I36" s="107">
        <v>10</v>
      </c>
      <c r="J36" s="107">
        <v>0.8</v>
      </c>
      <c r="K36" s="107">
        <v>0.9</v>
      </c>
      <c r="L36" s="107">
        <v>45</v>
      </c>
      <c r="M36" s="109">
        <v>1800</v>
      </c>
    </row>
    <row r="37" spans="2:13" ht="32.25" thickBot="1">
      <c r="B37" s="110"/>
      <c r="C37" s="111" t="s">
        <v>22</v>
      </c>
      <c r="D37" s="112"/>
      <c r="E37" s="113">
        <f aca="true" t="shared" si="6" ref="E37:M37">E35*100/E36</f>
        <v>186.59259259259258</v>
      </c>
      <c r="F37" s="113">
        <f t="shared" si="6"/>
        <v>172.23333333333338</v>
      </c>
      <c r="G37" s="113">
        <f t="shared" si="6"/>
        <v>108.2145593869732</v>
      </c>
      <c r="H37" s="113">
        <f t="shared" si="6"/>
        <v>91.94</v>
      </c>
      <c r="I37" s="113">
        <f t="shared" si="6"/>
        <v>212.49999999999994</v>
      </c>
      <c r="J37" s="113">
        <f t="shared" si="6"/>
        <v>122.87499999999999</v>
      </c>
      <c r="K37" s="113">
        <f t="shared" si="6"/>
        <v>129</v>
      </c>
      <c r="L37" s="113">
        <f t="shared" si="6"/>
        <v>396.8222222222222</v>
      </c>
      <c r="M37" s="114">
        <f t="shared" si="6"/>
        <v>108.46166666666667</v>
      </c>
    </row>
    <row r="38" spans="2:13" ht="15.75">
      <c r="B38" s="3"/>
      <c r="C38" s="4"/>
      <c r="D38" s="3"/>
      <c r="E38" s="6"/>
      <c r="F38" s="6"/>
      <c r="G38" s="6"/>
      <c r="H38" s="6"/>
      <c r="I38" s="6"/>
      <c r="J38" s="6"/>
      <c r="K38" s="6"/>
      <c r="L38" s="6"/>
      <c r="M38" s="6"/>
    </row>
  </sheetData>
  <sheetProtection/>
  <mergeCells count="15">
    <mergeCell ref="B13:M13"/>
    <mergeCell ref="J6:L6"/>
    <mergeCell ref="B28:M28"/>
    <mergeCell ref="M6:M7"/>
    <mergeCell ref="B8:M8"/>
    <mergeCell ref="B16:M16"/>
    <mergeCell ref="B24:M24"/>
    <mergeCell ref="E6:E7"/>
    <mergeCell ref="F6:F7"/>
    <mergeCell ref="G6:G7"/>
    <mergeCell ref="H6:I6"/>
    <mergeCell ref="B1:C1"/>
    <mergeCell ref="B6:B7"/>
    <mergeCell ref="C6:C7"/>
    <mergeCell ref="D6:D7"/>
  </mergeCells>
  <printOptions/>
  <pageMargins left="0.984251968503937" right="0" top="0.15748031496062992" bottom="0.15748031496062992" header="0.31496062992125984" footer="0.31496062992125984"/>
  <pageSetup horizontalDpi="600" verticalDpi="600" orientation="landscape" paperSize="9" scale="65" r:id="rId1"/>
  <rowBreaks count="1" manualBreakCount="1">
    <brk id="37" min="1" max="12" man="1"/>
  </rowBreaks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B1:W42"/>
  <sheetViews>
    <sheetView zoomScale="75" zoomScaleNormal="75" workbookViewId="0" topLeftCell="A19">
      <selection activeCell="I3" sqref="I3"/>
    </sheetView>
  </sheetViews>
  <sheetFormatPr defaultColWidth="9.140625" defaultRowHeight="15"/>
  <cols>
    <col min="1" max="1" width="5.57421875" style="0" customWidth="1"/>
    <col min="2" max="2" width="11.00390625" style="2" customWidth="1"/>
    <col min="3" max="3" width="30.28125" style="2" customWidth="1"/>
    <col min="4" max="4" width="14.421875" style="2" customWidth="1"/>
    <col min="5" max="8" width="14.8515625" style="2" customWidth="1"/>
    <col min="9" max="9" width="15.140625" style="2" customWidth="1"/>
    <col min="10" max="11" width="14.8515625" style="2" customWidth="1"/>
    <col min="12" max="12" width="14.7109375" style="2" customWidth="1"/>
    <col min="13" max="13" width="17.57421875" style="2" customWidth="1"/>
  </cols>
  <sheetData>
    <row r="1" spans="2:3" ht="23.25">
      <c r="B1" s="235">
        <v>9</v>
      </c>
      <c r="C1" s="235"/>
    </row>
    <row r="3" spans="2:13" ht="20.25">
      <c r="B3" s="15" t="s">
        <v>123</v>
      </c>
      <c r="C3" s="18" t="s">
        <v>125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20.25">
      <c r="B4" s="16" t="s">
        <v>126</v>
      </c>
      <c r="C4" s="16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20.25">
      <c r="B5" s="16" t="s">
        <v>117</v>
      </c>
      <c r="C5" s="16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21" thickBot="1">
      <c r="B6" s="15" t="s">
        <v>118</v>
      </c>
      <c r="C6" s="15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2:13" ht="15.75" customHeight="1">
      <c r="B7" s="196" t="s">
        <v>68</v>
      </c>
      <c r="C7" s="208" t="s">
        <v>69</v>
      </c>
      <c r="D7" s="208" t="s">
        <v>70</v>
      </c>
      <c r="E7" s="208" t="s">
        <v>0</v>
      </c>
      <c r="F7" s="208" t="s">
        <v>71</v>
      </c>
      <c r="G7" s="208" t="s">
        <v>1</v>
      </c>
      <c r="H7" s="208" t="s">
        <v>2</v>
      </c>
      <c r="I7" s="209"/>
      <c r="J7" s="208" t="s">
        <v>3</v>
      </c>
      <c r="K7" s="209"/>
      <c r="L7" s="209"/>
      <c r="M7" s="210" t="s">
        <v>4</v>
      </c>
    </row>
    <row r="8" spans="2:13" ht="33.75" customHeight="1" thickBot="1">
      <c r="B8" s="197"/>
      <c r="C8" s="212"/>
      <c r="D8" s="212"/>
      <c r="E8" s="212"/>
      <c r="F8" s="212"/>
      <c r="G8" s="212"/>
      <c r="H8" s="25" t="s">
        <v>5</v>
      </c>
      <c r="I8" s="25" t="s">
        <v>6</v>
      </c>
      <c r="J8" s="25" t="s">
        <v>50</v>
      </c>
      <c r="K8" s="25" t="s">
        <v>51</v>
      </c>
      <c r="L8" s="25" t="s">
        <v>7</v>
      </c>
      <c r="M8" s="211"/>
    </row>
    <row r="9" spans="2:13" ht="20.25">
      <c r="B9" s="239" t="s">
        <v>8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</row>
    <row r="10" spans="2:13" ht="37.5">
      <c r="B10" s="164" t="s">
        <v>141</v>
      </c>
      <c r="C10" s="165" t="s">
        <v>143</v>
      </c>
      <c r="D10" s="166">
        <v>200</v>
      </c>
      <c r="E10" s="167">
        <v>5.25</v>
      </c>
      <c r="F10" s="167">
        <v>6.38</v>
      </c>
      <c r="G10" s="168">
        <v>31.5</v>
      </c>
      <c r="H10" s="167">
        <v>26.25</v>
      </c>
      <c r="I10" s="167">
        <v>1.31</v>
      </c>
      <c r="J10" s="167">
        <v>0.15</v>
      </c>
      <c r="K10" s="167">
        <v>0.02</v>
      </c>
      <c r="L10" s="167">
        <v>0</v>
      </c>
      <c r="M10" s="169">
        <v>204</v>
      </c>
    </row>
    <row r="11" spans="2:13" ht="27.75" customHeight="1">
      <c r="B11" s="41" t="s">
        <v>131</v>
      </c>
      <c r="C11" s="82" t="s">
        <v>132</v>
      </c>
      <c r="D11" s="29" t="s">
        <v>133</v>
      </c>
      <c r="E11" s="29">
        <v>3.24</v>
      </c>
      <c r="F11" s="29">
        <v>0.54</v>
      </c>
      <c r="G11" s="33">
        <v>23.3</v>
      </c>
      <c r="H11" s="29">
        <v>24.06</v>
      </c>
      <c r="I11" s="29">
        <v>2.27</v>
      </c>
      <c r="J11" s="29">
        <v>0.24</v>
      </c>
      <c r="K11" s="33">
        <v>0.07</v>
      </c>
      <c r="L11" s="29">
        <v>0.05</v>
      </c>
      <c r="M11" s="34">
        <v>131.5</v>
      </c>
    </row>
    <row r="12" spans="2:13" ht="22.5" customHeight="1">
      <c r="B12" s="41" t="s">
        <v>92</v>
      </c>
      <c r="C12" s="82" t="s">
        <v>136</v>
      </c>
      <c r="D12" s="28">
        <v>200</v>
      </c>
      <c r="E12" s="29">
        <v>3.76</v>
      </c>
      <c r="F12" s="32">
        <v>3.2</v>
      </c>
      <c r="G12" s="29">
        <v>26.74</v>
      </c>
      <c r="H12" s="32">
        <v>34</v>
      </c>
      <c r="I12" s="29">
        <v>0</v>
      </c>
      <c r="J12" s="32">
        <v>0.02</v>
      </c>
      <c r="K12" s="29">
        <v>0.08</v>
      </c>
      <c r="L12" s="29">
        <v>0.4</v>
      </c>
      <c r="M12" s="30">
        <v>133.66</v>
      </c>
    </row>
    <row r="13" spans="2:13" ht="18.75">
      <c r="B13" s="101"/>
      <c r="C13" s="84" t="s">
        <v>10</v>
      </c>
      <c r="D13" s="85"/>
      <c r="E13" s="84">
        <f aca="true" t="shared" si="0" ref="E13:M13">SUM(E10:E12)</f>
        <v>12.25</v>
      </c>
      <c r="F13" s="84">
        <f t="shared" si="0"/>
        <v>10.120000000000001</v>
      </c>
      <c r="G13" s="84">
        <f t="shared" si="0"/>
        <v>81.53999999999999</v>
      </c>
      <c r="H13" s="84">
        <f t="shared" si="0"/>
        <v>84.31</v>
      </c>
      <c r="I13" s="84">
        <f t="shared" si="0"/>
        <v>3.58</v>
      </c>
      <c r="J13" s="84">
        <f t="shared" si="0"/>
        <v>0.41000000000000003</v>
      </c>
      <c r="K13" s="84">
        <f t="shared" si="0"/>
        <v>0.17</v>
      </c>
      <c r="L13" s="84">
        <f t="shared" si="0"/>
        <v>0.45</v>
      </c>
      <c r="M13" s="86">
        <f t="shared" si="0"/>
        <v>469.15999999999997</v>
      </c>
    </row>
    <row r="14" spans="2:13" ht="20.25">
      <c r="B14" s="200" t="s">
        <v>186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2"/>
    </row>
    <row r="15" spans="2:13" ht="18.75">
      <c r="B15" s="121" t="s">
        <v>14</v>
      </c>
      <c r="C15" s="37" t="s">
        <v>24</v>
      </c>
      <c r="D15" s="122">
        <v>250</v>
      </c>
      <c r="E15" s="27">
        <v>0.86</v>
      </c>
      <c r="F15" s="27">
        <v>0.74</v>
      </c>
      <c r="G15" s="27">
        <v>14.94</v>
      </c>
      <c r="H15" s="27">
        <v>31.86</v>
      </c>
      <c r="I15" s="27">
        <v>4.82</v>
      </c>
      <c r="J15" s="27">
        <v>0</v>
      </c>
      <c r="K15" s="27">
        <v>0.049</v>
      </c>
      <c r="L15" s="27">
        <v>11.69</v>
      </c>
      <c r="M15" s="123">
        <v>88</v>
      </c>
    </row>
    <row r="16" spans="2:13" ht="18.75">
      <c r="B16" s="35"/>
      <c r="C16" s="36" t="s">
        <v>10</v>
      </c>
      <c r="D16" s="85"/>
      <c r="E16" s="84">
        <f aca="true" t="shared" si="1" ref="E16:M16">SUM(E15:E15)</f>
        <v>0.86</v>
      </c>
      <c r="F16" s="84">
        <f t="shared" si="1"/>
        <v>0.74</v>
      </c>
      <c r="G16" s="84">
        <f t="shared" si="1"/>
        <v>14.94</v>
      </c>
      <c r="H16" s="84">
        <f t="shared" si="1"/>
        <v>31.86</v>
      </c>
      <c r="I16" s="84">
        <f t="shared" si="1"/>
        <v>4.82</v>
      </c>
      <c r="J16" s="84">
        <f t="shared" si="1"/>
        <v>0</v>
      </c>
      <c r="K16" s="84">
        <f t="shared" si="1"/>
        <v>0.049</v>
      </c>
      <c r="L16" s="84">
        <f t="shared" si="1"/>
        <v>11.69</v>
      </c>
      <c r="M16" s="124">
        <f t="shared" si="1"/>
        <v>88</v>
      </c>
    </row>
    <row r="17" spans="2:13" ht="20.25">
      <c r="B17" s="216" t="s">
        <v>11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8"/>
    </row>
    <row r="18" spans="2:13" ht="37.5">
      <c r="B18" s="44" t="s">
        <v>149</v>
      </c>
      <c r="C18" s="45" t="s">
        <v>150</v>
      </c>
      <c r="D18" s="28">
        <v>60</v>
      </c>
      <c r="E18" s="98">
        <v>0.9</v>
      </c>
      <c r="F18" s="98">
        <v>2.4</v>
      </c>
      <c r="G18" s="46">
        <v>2.16</v>
      </c>
      <c r="H18" s="47">
        <v>27</v>
      </c>
      <c r="I18" s="46">
        <v>0.48</v>
      </c>
      <c r="J18" s="46">
        <v>0.03</v>
      </c>
      <c r="K18" s="46">
        <v>0.036</v>
      </c>
      <c r="L18" s="47">
        <v>10.8</v>
      </c>
      <c r="M18" s="99">
        <v>35.4</v>
      </c>
    </row>
    <row r="19" spans="2:13" ht="37.5">
      <c r="B19" s="44" t="s">
        <v>105</v>
      </c>
      <c r="C19" s="50" t="s">
        <v>158</v>
      </c>
      <c r="D19" s="61" t="s">
        <v>113</v>
      </c>
      <c r="E19" s="67">
        <v>5.94</v>
      </c>
      <c r="F19" s="67">
        <v>7.44</v>
      </c>
      <c r="G19" s="67">
        <v>19.31</v>
      </c>
      <c r="H19" s="67">
        <v>46.86</v>
      </c>
      <c r="I19" s="67">
        <v>1.15</v>
      </c>
      <c r="J19" s="32">
        <v>0.1</v>
      </c>
      <c r="K19" s="67">
        <v>0.09</v>
      </c>
      <c r="L19" s="67">
        <v>11.01</v>
      </c>
      <c r="M19" s="34">
        <v>245</v>
      </c>
    </row>
    <row r="20" spans="2:13" ht="37.5">
      <c r="B20" s="44">
        <v>181</v>
      </c>
      <c r="C20" s="50" t="s">
        <v>168</v>
      </c>
      <c r="D20" s="61" t="s">
        <v>167</v>
      </c>
      <c r="E20" s="32">
        <v>4.4</v>
      </c>
      <c r="F20" s="32">
        <v>5.68</v>
      </c>
      <c r="G20" s="32">
        <v>7.68</v>
      </c>
      <c r="H20" s="32">
        <v>21.6</v>
      </c>
      <c r="I20" s="32">
        <v>0.72</v>
      </c>
      <c r="J20" s="67">
        <v>0.048</v>
      </c>
      <c r="K20" s="67">
        <v>0.064</v>
      </c>
      <c r="L20" s="32">
        <v>3.2</v>
      </c>
      <c r="M20" s="87">
        <v>188.74</v>
      </c>
    </row>
    <row r="21" spans="2:23" ht="24.75" customHeight="1">
      <c r="B21" s="44">
        <v>206</v>
      </c>
      <c r="C21" s="50" t="s">
        <v>26</v>
      </c>
      <c r="D21" s="67">
        <v>150</v>
      </c>
      <c r="E21" s="88">
        <v>3.15</v>
      </c>
      <c r="F21" s="89">
        <v>5.1</v>
      </c>
      <c r="G21" s="88">
        <v>21.75</v>
      </c>
      <c r="H21" s="88">
        <v>40.5</v>
      </c>
      <c r="I21" s="88">
        <v>1.05</v>
      </c>
      <c r="J21" s="88">
        <v>0.15</v>
      </c>
      <c r="K21" s="88">
        <v>0.005</v>
      </c>
      <c r="L21" s="88">
        <v>5.55</v>
      </c>
      <c r="M21" s="91">
        <v>147.75</v>
      </c>
      <c r="O21" s="1"/>
      <c r="P21" s="1"/>
      <c r="Q21" s="1"/>
      <c r="R21" s="1"/>
      <c r="S21" s="1"/>
      <c r="T21" s="1"/>
      <c r="U21" s="1"/>
      <c r="V21" s="1"/>
      <c r="W21" s="1"/>
    </row>
    <row r="22" spans="2:13" ht="25.5" customHeight="1">
      <c r="B22" s="44">
        <v>239</v>
      </c>
      <c r="C22" s="127" t="s">
        <v>174</v>
      </c>
      <c r="D22" s="28">
        <v>200</v>
      </c>
      <c r="E22" s="32">
        <v>0.8</v>
      </c>
      <c r="F22" s="32">
        <v>0</v>
      </c>
      <c r="G22" s="32">
        <v>25.8</v>
      </c>
      <c r="H22" s="32">
        <v>32</v>
      </c>
      <c r="I22" s="32">
        <v>0.6</v>
      </c>
      <c r="J22" s="32">
        <v>0.026</v>
      </c>
      <c r="K22" s="32">
        <v>0.075</v>
      </c>
      <c r="L22" s="32">
        <v>0.7</v>
      </c>
      <c r="M22" s="34">
        <v>149.3</v>
      </c>
    </row>
    <row r="23" spans="2:13" ht="24.75" customHeight="1">
      <c r="B23" s="44" t="s">
        <v>14</v>
      </c>
      <c r="C23" s="27" t="s">
        <v>15</v>
      </c>
      <c r="D23" s="28">
        <v>50</v>
      </c>
      <c r="E23" s="32">
        <v>2.71</v>
      </c>
      <c r="F23" s="32">
        <v>0.48</v>
      </c>
      <c r="G23" s="32">
        <v>15.88</v>
      </c>
      <c r="H23" s="32">
        <v>19.15</v>
      </c>
      <c r="I23" s="32">
        <v>1.6</v>
      </c>
      <c r="J23" s="32">
        <v>0.06</v>
      </c>
      <c r="K23" s="32">
        <v>0.03</v>
      </c>
      <c r="L23" s="51">
        <v>0</v>
      </c>
      <c r="M23" s="34">
        <v>72.22</v>
      </c>
    </row>
    <row r="24" spans="2:13" ht="24.75" customHeight="1">
      <c r="B24" s="44" t="s">
        <v>14</v>
      </c>
      <c r="C24" s="27" t="s">
        <v>19</v>
      </c>
      <c r="D24" s="28">
        <v>20</v>
      </c>
      <c r="E24" s="32">
        <v>1.6</v>
      </c>
      <c r="F24" s="32">
        <v>0.27</v>
      </c>
      <c r="G24" s="32">
        <v>8.4</v>
      </c>
      <c r="H24" s="32">
        <v>11.33</v>
      </c>
      <c r="I24" s="32">
        <v>1.07</v>
      </c>
      <c r="J24" s="32">
        <v>0.12</v>
      </c>
      <c r="K24" s="32">
        <v>0.069</v>
      </c>
      <c r="L24" s="51">
        <v>0</v>
      </c>
      <c r="M24" s="34">
        <v>47</v>
      </c>
    </row>
    <row r="25" spans="2:13" ht="24.75" customHeight="1">
      <c r="B25" s="31"/>
      <c r="C25" s="97" t="s">
        <v>10</v>
      </c>
      <c r="D25" s="42"/>
      <c r="E25" s="97">
        <f aca="true" t="shared" si="2" ref="E25:M25">SUM(E18:E24)</f>
        <v>19.500000000000004</v>
      </c>
      <c r="F25" s="97">
        <f t="shared" si="2"/>
        <v>21.369999999999997</v>
      </c>
      <c r="G25" s="97">
        <f t="shared" si="2"/>
        <v>100.98</v>
      </c>
      <c r="H25" s="97">
        <f t="shared" si="2"/>
        <v>198.44000000000003</v>
      </c>
      <c r="I25" s="97">
        <f t="shared" si="2"/>
        <v>6.67</v>
      </c>
      <c r="J25" s="97">
        <f t="shared" si="2"/>
        <v>0.534</v>
      </c>
      <c r="K25" s="97">
        <f t="shared" si="2"/>
        <v>0.36900000000000005</v>
      </c>
      <c r="L25" s="97">
        <f t="shared" si="2"/>
        <v>31.26</v>
      </c>
      <c r="M25" s="100">
        <f t="shared" si="2"/>
        <v>885.4100000000001</v>
      </c>
    </row>
    <row r="26" spans="2:13" ht="20.25">
      <c r="B26" s="216" t="s">
        <v>16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8"/>
    </row>
    <row r="27" spans="2:13" ht="18.75">
      <c r="B27" s="44" t="s">
        <v>175</v>
      </c>
      <c r="C27" s="92" t="s">
        <v>86</v>
      </c>
      <c r="D27" s="67">
        <v>180</v>
      </c>
      <c r="E27" s="32">
        <v>5.8</v>
      </c>
      <c r="F27" s="32">
        <v>5</v>
      </c>
      <c r="G27" s="32">
        <v>8</v>
      </c>
      <c r="H27" s="32">
        <v>240</v>
      </c>
      <c r="I27" s="33">
        <v>0.2</v>
      </c>
      <c r="J27" s="32">
        <v>0.08</v>
      </c>
      <c r="K27" s="32">
        <v>0.34</v>
      </c>
      <c r="L27" s="32">
        <v>1.4</v>
      </c>
      <c r="M27" s="34">
        <v>80</v>
      </c>
    </row>
    <row r="28" spans="2:13" ht="18.75">
      <c r="B28" s="44" t="s">
        <v>102</v>
      </c>
      <c r="C28" s="50" t="s">
        <v>179</v>
      </c>
      <c r="D28" s="53" t="s">
        <v>57</v>
      </c>
      <c r="E28" s="145">
        <v>4.28</v>
      </c>
      <c r="F28" s="161">
        <v>8.9</v>
      </c>
      <c r="G28" s="145">
        <v>44.12</v>
      </c>
      <c r="H28" s="145">
        <v>28.92</v>
      </c>
      <c r="I28" s="145">
        <v>0.001</v>
      </c>
      <c r="J28" s="145">
        <v>0.07</v>
      </c>
      <c r="K28" s="145">
        <v>0.07</v>
      </c>
      <c r="L28" s="145">
        <v>11.87</v>
      </c>
      <c r="M28" s="162">
        <v>303.5</v>
      </c>
    </row>
    <row r="29" spans="2:13" ht="18.75">
      <c r="B29" s="101"/>
      <c r="C29" s="84" t="s">
        <v>10</v>
      </c>
      <c r="D29" s="160"/>
      <c r="E29" s="69">
        <f>E27+E28</f>
        <v>10.08</v>
      </c>
      <c r="F29" s="69">
        <f aca="true" t="shared" si="3" ref="F29:M29">F27+F28</f>
        <v>13.9</v>
      </c>
      <c r="G29" s="69">
        <f t="shared" si="3"/>
        <v>52.12</v>
      </c>
      <c r="H29" s="69">
        <f t="shared" si="3"/>
        <v>268.92</v>
      </c>
      <c r="I29" s="163">
        <f t="shared" si="3"/>
        <v>0.201</v>
      </c>
      <c r="J29" s="69">
        <f t="shared" si="3"/>
        <v>0.15000000000000002</v>
      </c>
      <c r="K29" s="69">
        <f t="shared" si="3"/>
        <v>0.41000000000000003</v>
      </c>
      <c r="L29" s="69">
        <f t="shared" si="3"/>
        <v>13.27</v>
      </c>
      <c r="M29" s="146">
        <f t="shared" si="3"/>
        <v>383.5</v>
      </c>
    </row>
    <row r="30" spans="2:13" ht="20.25">
      <c r="B30" s="236" t="s">
        <v>18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8"/>
    </row>
    <row r="31" spans="2:13" ht="37.5">
      <c r="B31" s="44">
        <v>117</v>
      </c>
      <c r="C31" s="50" t="s">
        <v>52</v>
      </c>
      <c r="D31" s="67" t="s">
        <v>29</v>
      </c>
      <c r="E31" s="32">
        <v>23.25</v>
      </c>
      <c r="F31" s="32">
        <v>13</v>
      </c>
      <c r="G31" s="32">
        <v>33.54</v>
      </c>
      <c r="H31" s="32">
        <v>230.6</v>
      </c>
      <c r="I31" s="32">
        <v>3.37</v>
      </c>
      <c r="J31" s="33">
        <v>0.24</v>
      </c>
      <c r="K31" s="33">
        <v>0.4</v>
      </c>
      <c r="L31" s="32">
        <v>14.45</v>
      </c>
      <c r="M31" s="34">
        <v>335.5</v>
      </c>
    </row>
    <row r="32" spans="2:13" ht="18.75">
      <c r="B32" s="41" t="s">
        <v>14</v>
      </c>
      <c r="C32" s="92" t="s">
        <v>19</v>
      </c>
      <c r="D32" s="67">
        <v>40</v>
      </c>
      <c r="E32" s="32">
        <v>3.2</v>
      </c>
      <c r="F32" s="67">
        <v>0.54</v>
      </c>
      <c r="G32" s="32">
        <v>16.8</v>
      </c>
      <c r="H32" s="67">
        <v>22.66</v>
      </c>
      <c r="I32" s="67">
        <v>2.14</v>
      </c>
      <c r="J32" s="33">
        <v>0.24</v>
      </c>
      <c r="K32" s="132">
        <v>0.138</v>
      </c>
      <c r="L32" s="51">
        <v>0</v>
      </c>
      <c r="M32" s="34">
        <v>94</v>
      </c>
    </row>
    <row r="33" spans="2:13" ht="18.75">
      <c r="B33" s="66">
        <v>264</v>
      </c>
      <c r="C33" s="49" t="s">
        <v>56</v>
      </c>
      <c r="D33" s="67">
        <v>200</v>
      </c>
      <c r="E33" s="32">
        <v>0.09</v>
      </c>
      <c r="F33" s="29">
        <v>0</v>
      </c>
      <c r="G33" s="32">
        <v>13</v>
      </c>
      <c r="H33" s="32">
        <v>12</v>
      </c>
      <c r="I33" s="32">
        <v>0.8</v>
      </c>
      <c r="J33" s="29">
        <v>0</v>
      </c>
      <c r="K33" s="29">
        <v>0</v>
      </c>
      <c r="L33" s="29">
        <v>0</v>
      </c>
      <c r="M33" s="30">
        <v>59.85</v>
      </c>
    </row>
    <row r="34" spans="2:13" ht="18.75">
      <c r="B34" s="31"/>
      <c r="C34" s="148" t="s">
        <v>10</v>
      </c>
      <c r="D34" s="42"/>
      <c r="E34" s="94">
        <f>SUM(E31:E33)</f>
        <v>26.54</v>
      </c>
      <c r="F34" s="94">
        <f aca="true" t="shared" si="4" ref="F34:M34">SUM(F31:F33)</f>
        <v>13.54</v>
      </c>
      <c r="G34" s="94">
        <f t="shared" si="4"/>
        <v>63.34</v>
      </c>
      <c r="H34" s="94">
        <f t="shared" si="4"/>
        <v>265.26</v>
      </c>
      <c r="I34" s="94">
        <f t="shared" si="4"/>
        <v>6.31</v>
      </c>
      <c r="J34" s="95">
        <f t="shared" si="4"/>
        <v>0.48</v>
      </c>
      <c r="K34" s="95">
        <f t="shared" si="4"/>
        <v>0.538</v>
      </c>
      <c r="L34" s="94">
        <f t="shared" si="4"/>
        <v>14.45</v>
      </c>
      <c r="M34" s="96">
        <f t="shared" si="4"/>
        <v>489.35</v>
      </c>
    </row>
    <row r="35" spans="2:13" ht="15.75">
      <c r="B35" s="101"/>
      <c r="C35" s="102"/>
      <c r="D35" s="103"/>
      <c r="E35" s="39"/>
      <c r="F35" s="39"/>
      <c r="G35" s="39"/>
      <c r="H35" s="39"/>
      <c r="I35" s="39"/>
      <c r="J35" s="39"/>
      <c r="K35" s="39"/>
      <c r="L35" s="39"/>
      <c r="M35" s="40"/>
    </row>
    <row r="36" spans="2:13" ht="15.75">
      <c r="B36" s="101"/>
      <c r="C36" s="106" t="s">
        <v>20</v>
      </c>
      <c r="D36" s="103"/>
      <c r="E36" s="107">
        <f aca="true" t="shared" si="5" ref="E36:M36">E34+E29+E25+E16+E13</f>
        <v>69.23</v>
      </c>
      <c r="F36" s="107">
        <f t="shared" si="5"/>
        <v>59.67</v>
      </c>
      <c r="G36" s="107">
        <f t="shared" si="5"/>
        <v>312.91999999999996</v>
      </c>
      <c r="H36" s="107">
        <f t="shared" si="5"/>
        <v>848.7900000000002</v>
      </c>
      <c r="I36" s="107">
        <f t="shared" si="5"/>
        <v>21.580999999999996</v>
      </c>
      <c r="J36" s="107">
        <f t="shared" si="5"/>
        <v>1.5740000000000003</v>
      </c>
      <c r="K36" s="107">
        <f t="shared" si="5"/>
        <v>1.536</v>
      </c>
      <c r="L36" s="107">
        <f t="shared" si="5"/>
        <v>71.12</v>
      </c>
      <c r="M36" s="109">
        <f t="shared" si="5"/>
        <v>2315.42</v>
      </c>
    </row>
    <row r="37" spans="2:13" ht="15.75">
      <c r="B37" s="101"/>
      <c r="C37" s="108" t="s">
        <v>21</v>
      </c>
      <c r="D37" s="103"/>
      <c r="E37" s="107">
        <v>54</v>
      </c>
      <c r="F37" s="107">
        <v>60</v>
      </c>
      <c r="G37" s="107">
        <v>261</v>
      </c>
      <c r="H37" s="107">
        <v>800</v>
      </c>
      <c r="I37" s="107">
        <v>10</v>
      </c>
      <c r="J37" s="107">
        <v>0.8</v>
      </c>
      <c r="K37" s="107">
        <v>0.9</v>
      </c>
      <c r="L37" s="107">
        <v>45</v>
      </c>
      <c r="M37" s="109">
        <v>1800</v>
      </c>
    </row>
    <row r="38" spans="2:13" ht="32.25" thickBot="1">
      <c r="B38" s="110"/>
      <c r="C38" s="111" t="s">
        <v>22</v>
      </c>
      <c r="D38" s="112"/>
      <c r="E38" s="113">
        <f aca="true" t="shared" si="6" ref="E38:M38">E36*100/E37</f>
        <v>128.2037037037037</v>
      </c>
      <c r="F38" s="113">
        <f t="shared" si="6"/>
        <v>99.45</v>
      </c>
      <c r="G38" s="113">
        <f t="shared" si="6"/>
        <v>119.8927203065134</v>
      </c>
      <c r="H38" s="113">
        <f t="shared" si="6"/>
        <v>106.09875000000002</v>
      </c>
      <c r="I38" s="113">
        <f t="shared" si="6"/>
        <v>215.80999999999995</v>
      </c>
      <c r="J38" s="113">
        <f t="shared" si="6"/>
        <v>196.75000000000003</v>
      </c>
      <c r="K38" s="113">
        <f t="shared" si="6"/>
        <v>170.66666666666666</v>
      </c>
      <c r="L38" s="113">
        <f t="shared" si="6"/>
        <v>158.04444444444445</v>
      </c>
      <c r="M38" s="114">
        <f t="shared" si="6"/>
        <v>128.63444444444445</v>
      </c>
    </row>
    <row r="39" spans="5:13" ht="15.75">
      <c r="E39" s="7"/>
      <c r="F39" s="7"/>
      <c r="G39" s="7"/>
      <c r="H39" s="7"/>
      <c r="I39" s="7"/>
      <c r="J39" s="7"/>
      <c r="K39" s="7"/>
      <c r="L39" s="7"/>
      <c r="M39" s="7"/>
    </row>
    <row r="40" spans="3:4" ht="15.75">
      <c r="C40" s="7"/>
      <c r="D40" s="10"/>
    </row>
    <row r="41" spans="3:4" ht="15.75">
      <c r="C41" s="7"/>
      <c r="D41" s="10"/>
    </row>
    <row r="42" ht="15.75">
      <c r="D42" s="11"/>
    </row>
  </sheetData>
  <sheetProtection/>
  <mergeCells count="15">
    <mergeCell ref="B14:M14"/>
    <mergeCell ref="C7:C8"/>
    <mergeCell ref="D7:D8"/>
    <mergeCell ref="E7:E8"/>
    <mergeCell ref="F7:F8"/>
    <mergeCell ref="B1:C1"/>
    <mergeCell ref="B30:M30"/>
    <mergeCell ref="G7:G8"/>
    <mergeCell ref="B9:M9"/>
    <mergeCell ref="B17:M17"/>
    <mergeCell ref="B26:M26"/>
    <mergeCell ref="H7:I7"/>
    <mergeCell ref="J7:L7"/>
    <mergeCell ref="M7:M8"/>
    <mergeCell ref="B7:B8"/>
  </mergeCells>
  <printOptions/>
  <pageMargins left="0.7874015748031497" right="0" top="0.15748031496062992" bottom="0.15748031496062992" header="0.31496062992125984" footer="0.31496062992125984"/>
  <pageSetup horizontalDpi="600" verticalDpi="600" orientation="landscape" paperSize="9" scale="68" r:id="rId1"/>
  <rowBreaks count="2" manualBreakCount="2">
    <brk id="1" min="1" max="12" man="1"/>
    <brk id="38" min="1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2010-11-08T08:08:23Z</cp:lastPrinted>
  <dcterms:created xsi:type="dcterms:W3CDTF">2010-09-12T14:24:16Z</dcterms:created>
  <dcterms:modified xsi:type="dcterms:W3CDTF">2013-06-26T06:09:47Z</dcterms:modified>
  <cp:category/>
  <cp:version/>
  <cp:contentType/>
  <cp:contentStatus/>
</cp:coreProperties>
</file>